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75" windowWidth="22755" windowHeight="9510" activeTab="3"/>
  </bookViews>
  <sheets>
    <sheet name="BANG 1" sheetId="1" r:id="rId1"/>
    <sheet name="BANG 2" sheetId="2" r:id="rId2"/>
    <sheet name="BANG 3" sheetId="3" r:id="rId3"/>
    <sheet name="BANG 4" sheetId="5" r:id="rId4"/>
    <sheet name="Sheet1" sheetId="4" r:id="rId5"/>
  </sheets>
  <definedNames>
    <definedName name="_xlnm.Print_Titles" localSheetId="3">'BANG 4'!$5:$5</definedName>
  </definedNames>
  <calcPr calcId="145621"/>
</workbook>
</file>

<file path=xl/calcChain.xml><?xml version="1.0" encoding="utf-8"?>
<calcChain xmlns="http://schemas.openxmlformats.org/spreadsheetml/2006/main">
  <c r="E20" i="2" l="1"/>
  <c r="D18" i="2"/>
  <c r="D17" i="2"/>
  <c r="D20" i="2" s="1"/>
  <c r="C10" i="2"/>
  <c r="C20" i="2" s="1"/>
  <c r="K12" i="1" l="1"/>
  <c r="I15" i="1" l="1"/>
  <c r="E8" i="3" l="1"/>
  <c r="D8" i="3" s="1"/>
  <c r="F13" i="1" l="1"/>
  <c r="D13" i="1"/>
  <c r="E15" i="1"/>
  <c r="F15" i="1" s="1"/>
  <c r="G15" i="1"/>
  <c r="H15" i="1"/>
  <c r="J15" i="1"/>
  <c r="K15" i="1"/>
  <c r="L15" i="1"/>
  <c r="M15" i="1"/>
  <c r="C15" i="1"/>
  <c r="D15" i="1" s="1"/>
</calcChain>
</file>

<file path=xl/sharedStrings.xml><?xml version="1.0" encoding="utf-8"?>
<sst xmlns="http://schemas.openxmlformats.org/spreadsheetml/2006/main" count="199" uniqueCount="139">
  <si>
    <t>THỐNG KÊ HIỆN TRẠNG ĐVHC CẤP TỈNH TRƯỚC SẮP XẾP 
VÀ KẾT QUẢ THỰC HIỆN SAU SẮP XẾP ĐVHC CẤP TỈNH</t>
  </si>
  <si>
    <t>Số TT</t>
  </si>
  <si>
    <t>Tên ĐVHC</t>
  </si>
  <si>
    <t>Diện tích tự nhiên</t>
  </si>
  <si>
    <t>Quy mô dân số</t>
  </si>
  <si>
    <t>Quy mô kinh tế</t>
  </si>
  <si>
    <t>Yếu tố đặc thù (nếu có)</t>
  </si>
  <si>
    <r>
      <t>Diện tích (km</t>
    </r>
    <r>
      <rPr>
        <b/>
        <vertAlign val="superscript"/>
        <sz val="13"/>
        <color theme="1"/>
        <rFont val="Times New Roman"/>
        <family val="1"/>
      </rPr>
      <t>2</t>
    </r>
    <r>
      <rPr>
        <b/>
        <sz val="13"/>
        <color theme="1"/>
        <rFont val="Times New Roman"/>
        <family val="1"/>
      </rPr>
      <t>)</t>
    </r>
  </si>
  <si>
    <t>Xã</t>
  </si>
  <si>
    <t>Phường</t>
  </si>
  <si>
    <t>Tổng</t>
  </si>
  <si>
    <t>Tỉnh Vĩnh Long</t>
  </si>
  <si>
    <t>Tỷ lệ so với quy định
(%)</t>
  </si>
  <si>
    <t>Dân số thường trú (người)</t>
  </si>
  <si>
    <t>Số ĐVHC cấp xã hiện nay</t>
  </si>
  <si>
    <t>Số ĐVHC cấp xã sau sắp xếp theo dự thảo Nghị quyết (dự kiến)</t>
  </si>
  <si>
    <t>UBND TỈNH VĨNH LONG</t>
  </si>
  <si>
    <t>GRDP
(tỷ đồng)</t>
  </si>
  <si>
    <t>Thu nhập bình quân đầu người (triệu đồng)</t>
  </si>
  <si>
    <t>(Tính đến ngày 01/3/2025)</t>
  </si>
  <si>
    <t>Đối tượng</t>
  </si>
  <si>
    <t>Số lượng theo định mức được giao</t>
  </si>
  <si>
    <t>TỔNG</t>
  </si>
  <si>
    <t>Cán bộ</t>
  </si>
  <si>
    <t>Công chức</t>
  </si>
  <si>
    <t>Viên chức</t>
  </si>
  <si>
    <t>Số lượng hiện có 
(số có mặt)</t>
  </si>
  <si>
    <t>PHƯƠNG ÁN XỬ LÝ TRỤ SỞ CÔNG DÔI DƯ SAU SẮP XẾP ĐVHC CẤP TỈNH</t>
  </si>
  <si>
    <t>Tên tỉnh</t>
  </si>
  <si>
    <t>Phương án sắp xếp, xử lý</t>
  </si>
  <si>
    <t>Lộ trình</t>
  </si>
  <si>
    <t>Tiếp tục 
sử dụng</t>
  </si>
  <si>
    <t>Dôi dư</t>
  </si>
  <si>
    <t>Phương án khác</t>
  </si>
  <si>
    <t>Số lượng hiện có</t>
  </si>
  <si>
    <t>I</t>
  </si>
  <si>
    <t>II</t>
  </si>
  <si>
    <t>III</t>
  </si>
  <si>
    <t>SỐ LƯỢNG CÁN BỘ, CÔNG CHỨC, 
VIÊN CHỨC CỦA ĐVHC CẤP TỈNH</t>
  </si>
  <si>
    <t>ỦY BAN NHÂN DÂN TỈNH VĨNH LONG</t>
  </si>
  <si>
    <t>Tổng thu NSNN
 (tỷ đồng)</t>
  </si>
  <si>
    <t>Tỉnh Bến Tre</t>
  </si>
  <si>
    <t>Tỉnh Trà Vinh</t>
  </si>
  <si>
    <t>47,59</t>
  </si>
  <si>
    <t>116,58</t>
  </si>
  <si>
    <t>06 xã đảo</t>
  </si>
  <si>
    <t>Hiện trạng</t>
  </si>
  <si>
    <t>Cấp tỉnh mới</t>
  </si>
  <si>
    <t>Phụ lục 1.2</t>
  </si>
  <si>
    <t>Phụ lục 1.1</t>
  </si>
  <si>
    <t>Số lượng thực hiện sắp xếp, tinh giản theo quy định hiện hành (Theo Nghị định 178, Nghị định 67,… và các chính sách của địa phương)</t>
  </si>
  <si>
    <t>02 xã đảo</t>
  </si>
  <si>
    <t>Phụ lục 1.3</t>
  </si>
  <si>
    <t>DANH MỤC NHÀ CÔNG VỤ, NHÀ LƯU TRÚ</t>
  </si>
  <si>
    <t>STT</t>
  </si>
  <si>
    <t>Tên đơn vị</t>
  </si>
  <si>
    <t>Địa chỉ</t>
  </si>
  <si>
    <t>Số lượng người dự kiến</t>
  </si>
  <si>
    <t>Ghi chú</t>
  </si>
  <si>
    <t>Trung tâm Giới thiệu việc làm và dạy nghề thuộc Liên đoàn Lao động tỉnh</t>
  </si>
  <si>
    <t>Phường Trường An, thành phố Vĩnh Long</t>
  </si>
  <si>
    <t>Mỗi phòng 02 người</t>
  </si>
  <si>
    <t>Nhà khách Công đoàn</t>
  </si>
  <si>
    <t>Đường Phạm Hùng, Phường 9</t>
  </si>
  <si>
    <t>Trường Tiểu học Phạm Hùng (cũ)</t>
  </si>
  <si>
    <t>Trường Tiểu học Nguyễn Huệ (cũ)</t>
  </si>
  <si>
    <t>Đường Nguyễn Huệ, Phường 2</t>
  </si>
  <si>
    <t>Ký túc xá Trường Cao đẳng Sư phạm (cũ) đã điều chuyển cho Trung tâm huấn luyện và thi đấu thể dục thể thao tỉnh Vĩnh Long</t>
  </si>
  <si>
    <t>Mỗi phòng 04 người</t>
  </si>
  <si>
    <t>Trụ sở Trường Năng khiếu thể dục thể thao cơ sở 2 (trụ sở cũ của Sở NN&amp;PTNT chuyển sang Sở Văn hóa thể thao và du lịch để bố trí cho 03 đơn vị trực thuộc Sở)</t>
  </si>
  <si>
    <t>Số 107/2, Phạm Hùng, Phường 9</t>
  </si>
  <si>
    <t>Khu ký túc xá, nhà ăn Trung tâm dạy nghề và hỗ trợ nông dân thuộc Hội Nông dân tỉnh</t>
  </si>
  <si>
    <t>Xã Thanh Đức, huyện Long Hồ</t>
  </si>
  <si>
    <t>Ký túc xá sinh viên Trường Cao đẳng Nghề Vĩnh Long</t>
  </si>
  <si>
    <t>Xã Phú Quới, huyện Long Hồ</t>
  </si>
  <si>
    <t>Trường Chính trị Phạm Hùng</t>
  </si>
  <si>
    <t>Phường 8, TPVL</t>
  </si>
  <si>
    <t xml:space="preserve">Ủy ban nhân dân TPVL (Trung tâm Dân số KHH gia đình cũ) </t>
  </si>
  <si>
    <t>Số 103, đường 30/4 phường 1</t>
  </si>
  <si>
    <t>Phòng 2 người</t>
  </si>
  <si>
    <t xml:space="preserve"> Phòng Tài chính- Kế hoạch (Trụ sở làm việc) </t>
  </si>
  <si>
    <t>Số 79/18, đường 30/4, TP Vĩnh Long</t>
  </si>
  <si>
    <t xml:space="preserve">Phòng Tài chính- Kế hoạch (Kho chứa hồ sơ) </t>
  </si>
  <si>
    <t>Số 79/6, đường 30/4, Phường 1</t>
  </si>
  <si>
    <t>Phòng Tài chính Kế hoạch (Trạm chăn nuôi thú y và Thủy sản)</t>
  </si>
  <si>
    <t xml:space="preserve"> Số 105, đường 30/4,  Phường 1 </t>
  </si>
  <si>
    <t>Phòng Tài chính Kế hoạch (Nhà kho)</t>
  </si>
  <si>
    <t xml:space="preserve"> Số 79/14/9, đường 30/4, Phường 1</t>
  </si>
  <si>
    <t xml:space="preserve">Phòng Kinh Tế </t>
  </si>
  <si>
    <t>Trụ sở làm việc số 79/22,  đường 30/4, Phường 1</t>
  </si>
  <si>
    <t xml:space="preserve">Phòng Tư Pháp </t>
  </si>
  <si>
    <t>Trụ sở làm việc số 79/10 và 79/12, đường 30/4, Phường 1</t>
  </si>
  <si>
    <t xml:space="preserve">Phòng Tài Nguyên &amp; Môi trường </t>
  </si>
  <si>
    <t>Trụ sở làm việc số 79/26, đường 30/4, Phường 1</t>
  </si>
  <si>
    <t>(Kho chứa hồ sơ, số 79/26, đường 30/4 phường 1)</t>
  </si>
  <si>
    <t>Phòng 1 người</t>
  </si>
  <si>
    <t xml:space="preserve">Phòng Nội Vụ </t>
  </si>
  <si>
    <t>Trụ sở làm việc số 79/2, đường 30/4, Phường 1</t>
  </si>
  <si>
    <t xml:space="preserve">Phòng Thanh Tra </t>
  </si>
  <si>
    <t>(Kho chứa hồ sơ số  79/8, đường 30/4 phường 1</t>
  </si>
  <si>
    <t>Trụ sở làm việc số 89, đường 30/4, Phường 1</t>
  </si>
  <si>
    <t>Phòng Văn hóa và Thông tin</t>
  </si>
  <si>
    <t xml:space="preserve"> Số 93 đường 30/4, Phường 1</t>
  </si>
  <si>
    <t xml:space="preserve">Phòng Y tế </t>
  </si>
  <si>
    <t>Số 99, đường 30/4, Phường 1</t>
  </si>
  <si>
    <t>Hội đồng nhân dân TPVL</t>
  </si>
  <si>
    <t xml:space="preserve"> Số 106, đường Trưng Nữ Vương, Phường 1</t>
  </si>
  <si>
    <t>Hội Liên hiệp Phụ Nữ (Trụ sở cũ)</t>
  </si>
  <si>
    <t>Số 81, đường Hùng Vương, Phường 1</t>
  </si>
  <si>
    <t xml:space="preserve">Trụ sở Ủy ban Mặt trận tổ quốc Việt Nam TPVL (cũ), </t>
  </si>
  <si>
    <t xml:space="preserve">Số 50/1, đường Nguyễn Thị Minh Khai, Phường 1 </t>
  </si>
  <si>
    <t xml:space="preserve">Ban quản lý dự án Đầu tư Xây dựng </t>
  </si>
  <si>
    <t>Số 71C, đường Lê Thái Tổ Khóm 3, Phường 2</t>
  </si>
  <si>
    <t>3 Phòng 2 người</t>
  </si>
  <si>
    <t>2 Phòng 1 người</t>
  </si>
  <si>
    <t xml:space="preserve">Trung tâm văn hóa Thông tin và Thể thao Cơ sở 2 (Đài Truyền Thanh cũ) </t>
  </si>
  <si>
    <t xml:space="preserve">Số 6, đường Hùng Vương, Phường 1 </t>
  </si>
  <si>
    <t>6 Phòng 1 người</t>
  </si>
  <si>
    <t xml:space="preserve">Trung tâm Văn hoá tỉnh Vĩnh Long cũ </t>
  </si>
  <si>
    <t>Số 1C, đường Hưng Đạo Vương, Phường 1</t>
  </si>
  <si>
    <t>Ban Dân vận Tỉnh Ủy</t>
  </si>
  <si>
    <t> Số 79A, đường 1/5 Phường 1, TPVL</t>
  </si>
  <si>
    <t>Nhà Công vụ 1 (2 căn) (đối tượng BTVTU)</t>
  </si>
  <si>
    <t>đường Phạm Hùng, phường 9, thành phố Vĩnh Long, tỉnh Vĩnh Long</t>
  </si>
  <si>
    <t>Mỗi phòng 01 người</t>
  </si>
  <si>
    <t>Nhà Công vụ 2 (2 căn) (đối tượng BTVTU)</t>
  </si>
  <si>
    <t>Nhà Công vụ 3 (16 căn) (đối tượng TUV)</t>
  </si>
  <si>
    <t>Nhà tập thể (7 căn) (đối tượng công chức Văn phòng Tỉnh ủy)</t>
  </si>
  <si>
    <t xml:space="preserve">TỔNG </t>
  </si>
  <si>
    <t>Số 168, đường Nguyễn Huệ, phường 2, thành phố Vĩnh Long, tỉnh Vĩnh Long </t>
  </si>
  <si>
    <t>Nhà 162A/4 đường Nguyễn Huyệ Phường 8 (gần MTTQ tỉnh)</t>
  </si>
  <si>
    <t>Số 162A/4 đường Nguyễn Huyệ Phường 8</t>
  </si>
  <si>
    <t>Số 79A, đường 1/5 Phường 1, TPVL (Nhà thuốc Khải Hoàn thuê, giáp Bến tàu VL)</t>
  </si>
  <si>
    <t>Tổng số phòng (dự kiến)</t>
  </si>
  <si>
    <t>06 phòng 02 người; 01 phòng 01 người</t>
  </si>
  <si>
    <r>
      <rPr>
        <b/>
        <i/>
        <sz val="13"/>
        <color theme="1"/>
        <rFont val="Times New Roman"/>
        <family val="1"/>
      </rPr>
      <t>Ghi chú:</t>
    </r>
    <r>
      <rPr>
        <sz val="13"/>
        <color theme="1"/>
        <rFont val="Times New Roman"/>
        <family val="1"/>
      </rPr>
      <t xml:space="preserve">
     - Số liệu trên được khảo sát đợt 1 đến thời điểm ngày 12/4/2025, Sở Tài chính sẽ phối hợp với Sở Xây dựng để tiếp tục khảo sát tham mưu bố trí thêm.
      - Khi đơn vị được giao nhiệm vụ tiến hành khảo sát chi tiết, triển khai thiết kế sẽ có báo cáo và đề xuất tham mưu số lượng phòng chính xác, bố trí cho cán bộ lãnh đạo và chuyên viên phù hợp với thực tế diện tích Phòng
</t>
    </r>
  </si>
  <si>
    <t>Phụ lục 1.4</t>
  </si>
  <si>
    <t>Có phương án xử lý cụ thể đảm bảo theo lộ trình đến năm 2029</t>
  </si>
  <si>
    <t>03 cù lao có vị trí biệt lập theo Kết luận số 137-KL/TW:
- Cù lao An Bình: xã An Bình, xã Bình Hòa Phước, xã Đồng Phú, xã Hòa Ninh.
- Cù lao Mây: xã Lục Sĩ Thành, xã Phú Thành.
- Cù lao Dài: xã Quới Thiện, xã Thanh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</si>
</sst>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Red]&quot;\&quot;&quot;\&quot;&quot;\&quot;&quot;\&quot;&quot;\&quot;&quot;\&quot;\-#,##0.00"/>
    <numFmt numFmtId="166" formatCode="&quot;\&quot;#,##0;[Red]&quot;\&quot;&quot;\&quot;\-#,##0"/>
    <numFmt numFmtId="167" formatCode="_-* #&quot;$&quot;##0_-;\-* #&quot;$&quot;##0_-;_-* &quot;-&quot;_-;_-@_-"/>
    <numFmt numFmtId="168" formatCode="_-* ###&quot;$&quot;0&quot;.&quot;00_-;\-* ###&quot;$&quot;0&quot;.&quot;00_-;_-* &quot;-&quot;??_-;_-@_-"/>
    <numFmt numFmtId="169" formatCode="&quot;$&quot;#&quot;$&quot;##0_);[Red]\(&quot;$&quot;#&quot;$&quot;##0\)"/>
    <numFmt numFmtId="170" formatCode="_-&quot;$&quot;* #,##0_-;\-&quot;$&quot;* #,##0_-;_-&quot;$&quot;* &quot;-&quot;_-;_-@_-"/>
    <numFmt numFmtId="171" formatCode="_-* #,##0.00_-;\-* #,##0.00_-;_-* &quot;-&quot;??_-;_-@_-"/>
    <numFmt numFmtId="172" formatCode="_-* #,##0.00\ _D_M_-;\-* #,##0.00\ _D_M_-;_-* &quot;-&quot;??\ _D_M_-;_-@_-"/>
    <numFmt numFmtId="173" formatCode="_-* #,##0_-;\-* #,##0_-;_-* &quot;-&quot;_-;_-@_-"/>
    <numFmt numFmtId="174" formatCode="_-* #,##0\ _D_M_-;\-* #,##0\ _D_M_-;_-* &quot;-&quot;\ _D_M_-;_-@_-"/>
    <numFmt numFmtId="175" formatCode="_-&quot;$&quot;* #,##0.00_-;\-&quot;$&quot;* #,##0.00_-;_-&quot;$&quot;* &quot;-&quot;??_-;_-@_-"/>
    <numFmt numFmtId="176" formatCode="&quot;\&quot;#,##0.00;[Red]&quot;\&quot;\-#,##0.00"/>
    <numFmt numFmtId="177" formatCode="&quot;\&quot;#,##0;[Red]&quot;\&quot;\-#,##0"/>
    <numFmt numFmtId="178" formatCode="_-* #,##0.00\ &quot;FB&quot;_-;\-* #,##0.00\ &quot;FB&quot;_-;_-* &quot;-&quot;??\ &quot;FB&quot;_-;_-@_-"/>
    <numFmt numFmtId="179" formatCode="0.0"/>
    <numFmt numFmtId="180" formatCode="_-* #,##0.00\ _F_B_-;\-* #,##0.00\ _F_B_-;_-* &quot;-&quot;??\ _F_B_-;_-@_-"/>
    <numFmt numFmtId="181" formatCode="0.000"/>
    <numFmt numFmtId="182" formatCode="_ * #,##0.00_)&quot;$&quot;_ ;_ * \(#,##0.00\)&quot;$&quot;_ ;_ * &quot;-&quot;??_)&quot;$&quot;_ ;_ @_ "/>
    <numFmt numFmtId="183" formatCode="#,##0.000000"/>
    <numFmt numFmtId="184" formatCode="#,###"/>
    <numFmt numFmtId="185" formatCode="#,##0\ &quot;$&quot;_);[Red]\(#,##0\ &quot;$&quot;\)"/>
    <numFmt numFmtId="186" formatCode="&quot;$&quot;###,0&quot;.&quot;00_);[Red]\(&quot;$&quot;###,0&quot;.&quot;00\)"/>
    <numFmt numFmtId="187" formatCode="\$#,##0\ ;\(\$#,##0\)"/>
    <numFmt numFmtId="188" formatCode="#,##0.00\ &quot;F&quot;;[Red]\-#,##0.00\ &quot;F&quot;"/>
    <numFmt numFmtId="189" formatCode="_-* #,##0\ &quot;F&quot;_-;\-* #,##0\ &quot;F&quot;_-;_-* &quot;-&quot;\ &quot;F&quot;_-;_-@_-"/>
    <numFmt numFmtId="190" formatCode="#,##0\ &quot;F&quot;;[Red]\-#,##0\ &quot;F&quot;"/>
    <numFmt numFmtId="191" formatCode="#,##0.00\ &quot;F&quot;;\-#,##0.00\ &quot;F&quot;"/>
    <numFmt numFmtId="192" formatCode="#,##0\ &quot;DM&quot;;\-#,##0\ &quot;DM&quot;"/>
    <numFmt numFmtId="193" formatCode="0.000%"/>
    <numFmt numFmtId="194" formatCode="_-* #.##0.0000\ _D_M_-;\-* #.##0.0000\ _D_M_-;_-* &quot;-&quot;??\ _D_M_-;_-@_-"/>
    <numFmt numFmtId="195" formatCode="_-* #.##0.000\ _D_M_-;\-* #.##0.000\ _D_M_-;_-* &quot;-&quot;??\ _D_M_-;_-@_-"/>
    <numFmt numFmtId="196" formatCode="_(* #,##0.0_);_(* \(#,##0.0\);_(* &quot;-&quot;??_);_(@_)"/>
  </numFmts>
  <fonts count="72">
    <font>
      <sz val="11"/>
      <color theme="1"/>
      <name val="Calibri"/>
      <family val="2"/>
      <scheme val="minor"/>
    </font>
    <font>
      <sz val="11"/>
      <color theme="1"/>
      <name val="Calibri"/>
      <family val="2"/>
      <scheme val="minor"/>
    </font>
    <font>
      <sz val="13"/>
      <color theme="1"/>
      <name val="Times New Roman"/>
      <family val="1"/>
    </font>
    <font>
      <b/>
      <sz val="13"/>
      <color theme="1"/>
      <name val="Times New Roman"/>
      <family val="1"/>
    </font>
    <font>
      <b/>
      <sz val="14"/>
      <color theme="1"/>
      <name val="Times New Roman"/>
      <family val="1"/>
    </font>
    <font>
      <b/>
      <i/>
      <sz val="13"/>
      <color theme="1"/>
      <name val="Times New Roman"/>
      <family val="1"/>
    </font>
    <font>
      <b/>
      <vertAlign val="superscript"/>
      <sz val="13"/>
      <color theme="1"/>
      <name val="Times New Roman"/>
      <family val="1"/>
    </font>
    <font>
      <sz val="10"/>
      <name val="Arial"/>
      <family val="2"/>
    </font>
    <font>
      <sz val="12"/>
      <name val="Arial"/>
      <family val="2"/>
    </font>
    <font>
      <sz val="10"/>
      <name val="?? ??"/>
      <family val="1"/>
      <charset val="136"/>
    </font>
    <font>
      <sz val="14"/>
      <name val="??"/>
      <family val="3"/>
    </font>
    <font>
      <sz val="9"/>
      <name val="Arial"/>
      <family val="2"/>
    </font>
    <font>
      <sz val="12"/>
      <name val="Courier"/>
      <family val="3"/>
    </font>
    <font>
      <sz val="14"/>
      <name val="??"/>
      <family val="3"/>
      <charset val="129"/>
    </font>
    <font>
      <sz val="10"/>
      <name val="VNI-Times"/>
    </font>
    <font>
      <sz val="12"/>
      <name val="VNI-Times"/>
    </font>
    <font>
      <sz val="12"/>
      <name val="???"/>
      <family val="1"/>
      <charset val="129"/>
    </font>
    <font>
      <b/>
      <u/>
      <sz val="14"/>
      <color indexed="8"/>
      <name val=".VnBook-AntiquaH"/>
      <family val="2"/>
    </font>
    <font>
      <sz val="12"/>
      <name val="???"/>
      <family val="3"/>
    </font>
    <font>
      <sz val="12"/>
      <name val="¹ÙÅÁÃ¼"/>
      <charset val="129"/>
    </font>
    <font>
      <i/>
      <sz val="12"/>
      <color indexed="8"/>
      <name val=".VnBook-AntiquaH"/>
      <family val="2"/>
    </font>
    <font>
      <sz val="12"/>
      <color indexed="8"/>
      <name val="Times New Roman"/>
      <family val="2"/>
    </font>
    <font>
      <b/>
      <sz val="12"/>
      <color indexed="8"/>
      <name val=".VnBook-Antiqua"/>
      <family val="2"/>
    </font>
    <font>
      <i/>
      <sz val="12"/>
      <color indexed="8"/>
      <name val=".VnBook-Antiqua"/>
      <family val="2"/>
    </font>
    <font>
      <sz val="12"/>
      <color indexed="9"/>
      <name val="Times New Roman"/>
      <family val="2"/>
    </font>
    <font>
      <sz val="12"/>
      <name val="¹UAAA¼"/>
      <family val="3"/>
      <charset val="129"/>
    </font>
    <font>
      <sz val="12"/>
      <color indexed="20"/>
      <name val="Times New Roman"/>
      <family val="2"/>
    </font>
    <font>
      <sz val="11"/>
      <name val="µ¸¿ò"/>
      <charset val="129"/>
    </font>
    <font>
      <sz val="12"/>
      <name val=".VnTime"/>
      <family val="2"/>
    </font>
    <font>
      <b/>
      <sz val="12"/>
      <color indexed="52"/>
      <name val="Times New Roman"/>
      <family val="2"/>
    </font>
    <font>
      <b/>
      <sz val="10"/>
      <name val="Helv"/>
    </font>
    <font>
      <b/>
      <sz val="12"/>
      <color indexed="9"/>
      <name val="Times New Roman"/>
      <family val="2"/>
    </font>
    <font>
      <sz val="14"/>
      <name val="Times New Roman"/>
      <family val="1"/>
    </font>
    <font>
      <sz val="11"/>
      <color indexed="8"/>
      <name val="Calibri"/>
      <family val="2"/>
    </font>
    <font>
      <sz val="12"/>
      <color indexed="8"/>
      <name val="Times New Roman"/>
      <family val="2"/>
      <charset val="1"/>
    </font>
    <font>
      <i/>
      <sz val="12"/>
      <color indexed="23"/>
      <name val="Times New Roman"/>
      <family val="2"/>
    </font>
    <font>
      <sz val="12"/>
      <color indexed="17"/>
      <name val="Times New Roman"/>
      <family val="2"/>
    </font>
    <font>
      <sz val="8"/>
      <name val="Arial"/>
      <family val="2"/>
    </font>
    <font>
      <b/>
      <sz val="12"/>
      <name val="Helv"/>
    </font>
    <font>
      <b/>
      <sz val="12"/>
      <name val="Arial"/>
      <family val="2"/>
    </font>
    <font>
      <b/>
      <sz val="15"/>
      <color indexed="56"/>
      <name val="Times New Roman"/>
      <family val="2"/>
    </font>
    <font>
      <b/>
      <sz val="13"/>
      <color indexed="56"/>
      <name val="Times New Roman"/>
      <family val="2"/>
    </font>
    <font>
      <b/>
      <sz val="11"/>
      <color indexed="56"/>
      <name val="Times New Roman"/>
      <family val="2"/>
    </font>
    <font>
      <sz val="12"/>
      <name val="??"/>
      <family val="1"/>
      <charset val="129"/>
    </font>
    <font>
      <sz val="12"/>
      <color indexed="62"/>
      <name val="Times New Roman"/>
      <family val="2"/>
    </font>
    <font>
      <sz val="12"/>
      <color indexed="52"/>
      <name val="Times New Roman"/>
      <family val="2"/>
    </font>
    <font>
      <sz val="10"/>
      <name val="MS Sans Serif"/>
      <family val="2"/>
    </font>
    <font>
      <b/>
      <sz val="11"/>
      <name val="Helv"/>
    </font>
    <font>
      <sz val="10"/>
      <name val=".VnAvant"/>
      <family val="2"/>
    </font>
    <font>
      <sz val="12"/>
      <color indexed="60"/>
      <name val="Times New Roman"/>
      <family val="2"/>
    </font>
    <font>
      <sz val="13"/>
      <name val=".VnTime"/>
      <family val="2"/>
    </font>
    <font>
      <sz val="11"/>
      <color indexed="8"/>
      <name val="Calibri"/>
      <family val="2"/>
      <charset val="163"/>
    </font>
    <font>
      <sz val="11"/>
      <color theme="1"/>
      <name val="Arial"/>
      <family val="2"/>
    </font>
    <font>
      <sz val="12"/>
      <name val="Times New Roman"/>
      <family val="1"/>
    </font>
    <font>
      <b/>
      <sz val="12"/>
      <color indexed="63"/>
      <name val="Times New Roman"/>
      <family val="2"/>
    </font>
    <font>
      <sz val="11"/>
      <name val=".VnTime"/>
      <family val="2"/>
    </font>
    <font>
      <sz val="10"/>
      <name val="3C_Times_T"/>
    </font>
    <font>
      <b/>
      <sz val="18"/>
      <name val="Arial"/>
      <family val="2"/>
    </font>
    <font>
      <b/>
      <sz val="18"/>
      <color indexed="56"/>
      <name val="Cambria"/>
      <family val="2"/>
    </font>
    <font>
      <b/>
      <sz val="12"/>
      <color indexed="8"/>
      <name val="Times New Roman"/>
      <family val="2"/>
    </font>
    <font>
      <sz val="8"/>
      <name val=".VnTime"/>
      <family val="2"/>
    </font>
    <font>
      <sz val="12"/>
      <color indexed="10"/>
      <name val="Times New Roman"/>
      <family val="2"/>
    </font>
    <font>
      <sz val="10"/>
      <name val=" "/>
      <family val="1"/>
      <charset val="136"/>
    </font>
    <font>
      <sz val="14"/>
      <name val="뼻뮝"/>
      <family val="3"/>
    </font>
    <font>
      <sz val="12"/>
      <name val="바탕체"/>
      <family val="3"/>
    </font>
    <font>
      <sz val="12"/>
      <name val="뼻뮝"/>
      <family val="3"/>
    </font>
    <font>
      <sz val="11"/>
      <name val="돋움"/>
      <family val="3"/>
    </font>
    <font>
      <sz val="10"/>
      <name val="굴림체"/>
      <family val="3"/>
    </font>
    <font>
      <sz val="14"/>
      <color theme="1"/>
      <name val="Times New Roman"/>
      <family val="1"/>
    </font>
    <font>
      <b/>
      <sz val="13"/>
      <name val="Times New Roman"/>
      <family val="1"/>
    </font>
    <font>
      <i/>
      <sz val="13"/>
      <name val="Times New Roman"/>
      <family val="1"/>
    </font>
    <font>
      <sz val="13"/>
      <name val="Times New Roman"/>
      <family val="1"/>
    </font>
  </fonts>
  <fills count="27">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s>
  <cellStyleXfs count="267">
    <xf numFmtId="0" fontId="0" fillId="0" borderId="0"/>
    <xf numFmtId="43" fontId="1"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165" fontId="7" fillId="0" borderId="0" applyFont="0" applyFill="0" applyBorder="0" applyAlignment="0" applyProtection="0"/>
    <xf numFmtId="0" fontId="9" fillId="0" borderId="0" applyFont="0" applyFill="0" applyBorder="0" applyAlignment="0" applyProtection="0"/>
    <xf numFmtId="166" fontId="7" fillId="0" borderId="0" applyFont="0" applyFill="0" applyBorder="0" applyAlignment="0" applyProtection="0"/>
    <xf numFmtId="40" fontId="10" fillId="0" borderId="0" applyFont="0" applyFill="0" applyBorder="0" applyAlignment="0" applyProtection="0"/>
    <xf numFmtId="38" fontId="10"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169" fontId="12" fillId="0" borderId="0" applyFont="0" applyFill="0" applyBorder="0" applyAlignment="0" applyProtection="0"/>
    <xf numFmtId="0" fontId="9" fillId="0" borderId="0" applyFont="0" applyFill="0" applyBorder="0" applyAlignment="0" applyProtection="0"/>
    <xf numFmtId="40" fontId="13" fillId="0" borderId="0" applyFont="0" applyFill="0" applyBorder="0" applyAlignment="0" applyProtection="0"/>
    <xf numFmtId="38" fontId="13" fillId="0" borderId="0" applyFont="0" applyFill="0" applyBorder="0" applyAlignment="0" applyProtection="0"/>
    <xf numFmtId="0" fontId="7" fillId="0" borderId="0"/>
    <xf numFmtId="42" fontId="14" fillId="0" borderId="0" applyFont="0" applyFill="0" applyBorder="0" applyAlignment="0" applyProtection="0"/>
    <xf numFmtId="170" fontId="14"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172" fontId="14" fillId="0" borderId="0" applyFont="0" applyFill="0" applyBorder="0" applyAlignment="0" applyProtection="0"/>
    <xf numFmtId="173" fontId="15" fillId="0" borderId="0" applyFont="0" applyFill="0" applyBorder="0" applyAlignment="0" applyProtection="0"/>
    <xf numFmtId="170" fontId="14" fillId="0" borderId="0" applyFont="0" applyFill="0" applyBorder="0" applyAlignment="0" applyProtection="0"/>
    <xf numFmtId="42" fontId="14" fillId="0" borderId="0" applyFont="0" applyFill="0" applyBorder="0" applyAlignment="0" applyProtection="0"/>
    <xf numFmtId="172" fontId="14" fillId="0" borderId="0" applyFont="0" applyFill="0" applyBorder="0" applyAlignment="0" applyProtection="0"/>
    <xf numFmtId="171" fontId="15" fillId="0" borderId="0" applyFont="0" applyFill="0" applyBorder="0" applyAlignment="0" applyProtection="0"/>
    <xf numFmtId="174" fontId="14" fillId="0" borderId="0" applyFont="0" applyFill="0" applyBorder="0" applyAlignment="0" applyProtection="0"/>
    <xf numFmtId="42" fontId="14" fillId="0" borderId="0" applyFont="0" applyFill="0" applyBorder="0" applyAlignment="0" applyProtection="0"/>
    <xf numFmtId="173" fontId="15" fillId="0" borderId="0" applyFont="0" applyFill="0" applyBorder="0" applyAlignment="0" applyProtection="0"/>
    <xf numFmtId="171" fontId="15" fillId="0" borderId="0" applyFont="0" applyFill="0" applyBorder="0" applyAlignment="0" applyProtection="0"/>
    <xf numFmtId="174" fontId="14" fillId="0" borderId="0" applyFont="0" applyFill="0" applyBorder="0" applyAlignment="0" applyProtection="0"/>
    <xf numFmtId="172" fontId="14" fillId="0" borderId="0" applyFont="0" applyFill="0" applyBorder="0" applyAlignment="0" applyProtection="0"/>
    <xf numFmtId="173" fontId="15" fillId="0" borderId="0" applyFont="0" applyFill="0" applyBorder="0" applyAlignment="0" applyProtection="0"/>
    <xf numFmtId="170" fontId="15" fillId="0" borderId="0" applyFont="0" applyFill="0" applyBorder="0" applyAlignment="0" applyProtection="0"/>
    <xf numFmtId="173" fontId="15" fillId="0" borderId="0" applyFont="0" applyFill="0" applyBorder="0" applyAlignment="0" applyProtection="0"/>
    <xf numFmtId="174" fontId="14" fillId="0" borderId="0" applyFont="0" applyFill="0" applyBorder="0" applyAlignment="0" applyProtection="0"/>
    <xf numFmtId="172" fontId="14"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170" fontId="11" fillId="0" borderId="0" applyFont="0" applyFill="0" applyBorder="0" applyAlignment="0" applyProtection="0"/>
    <xf numFmtId="6" fontId="12" fillId="0" borderId="0" applyFont="0" applyFill="0" applyBorder="0" applyAlignment="0" applyProtection="0"/>
    <xf numFmtId="175" fontId="11" fillId="0" borderId="0" applyFont="0" applyFill="0" applyBorder="0" applyAlignment="0" applyProtection="0"/>
    <xf numFmtId="176" fontId="16" fillId="0" borderId="0" applyFont="0" applyFill="0" applyBorder="0" applyAlignment="0" applyProtection="0"/>
    <xf numFmtId="177" fontId="16" fillId="0" borderId="0" applyFont="0" applyFill="0" applyBorder="0" applyAlignment="0" applyProtection="0"/>
    <xf numFmtId="0" fontId="17" fillId="2" borderId="0"/>
    <xf numFmtId="9" fontId="18" fillId="0" borderId="0" applyFont="0" applyFill="0" applyBorder="0" applyAlignment="0" applyProtection="0"/>
    <xf numFmtId="9" fontId="19" fillId="0" borderId="0" applyFont="0" applyFill="0" applyBorder="0" applyAlignment="0" applyProtection="0"/>
    <xf numFmtId="0" fontId="20" fillId="2"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2" fillId="2" borderId="0"/>
    <xf numFmtId="0" fontId="23" fillId="0" borderId="0">
      <alignment wrapText="1"/>
    </xf>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178" fontId="14" fillId="0" borderId="0" applyFont="0" applyFill="0" applyBorder="0" applyAlignment="0" applyProtection="0"/>
    <xf numFmtId="0" fontId="25" fillId="0" borderId="0" applyFont="0" applyFill="0" applyBorder="0" applyAlignment="0" applyProtection="0"/>
    <xf numFmtId="179" fontId="7" fillId="0" borderId="0" applyFont="0" applyFill="0" applyBorder="0" applyAlignment="0" applyProtection="0"/>
    <xf numFmtId="0" fontId="25" fillId="0" borderId="0" applyFont="0" applyFill="0" applyBorder="0" applyAlignment="0" applyProtection="0"/>
    <xf numFmtId="180" fontId="14" fillId="0" borderId="0" applyFont="0" applyFill="0" applyBorder="0" applyAlignment="0" applyProtection="0"/>
    <xf numFmtId="0" fontId="25" fillId="0" borderId="0" applyFont="0" applyFill="0" applyBorder="0" applyAlignment="0" applyProtection="0"/>
    <xf numFmtId="181" fontId="7" fillId="0" borderId="0" applyFont="0" applyFill="0" applyBorder="0" applyAlignment="0" applyProtection="0"/>
    <xf numFmtId="0" fontId="25" fillId="0" borderId="0" applyFont="0" applyFill="0" applyBorder="0" applyAlignment="0" applyProtection="0"/>
    <xf numFmtId="170" fontId="15" fillId="0" borderId="0" applyFont="0" applyFill="0" applyBorder="0" applyAlignment="0" applyProtection="0"/>
    <xf numFmtId="0" fontId="26" fillId="4" borderId="0" applyNumberFormat="0" applyBorder="0" applyAlignment="0" applyProtection="0"/>
    <xf numFmtId="0" fontId="25" fillId="0" borderId="0"/>
    <xf numFmtId="0" fontId="27" fillId="0" borderId="0"/>
    <xf numFmtId="0" fontId="25" fillId="0" borderId="0"/>
    <xf numFmtId="182" fontId="28" fillId="0" borderId="0" applyFill="0" applyBorder="0" applyAlignment="0"/>
    <xf numFmtId="0" fontId="29" fillId="21" borderId="2" applyNumberFormat="0" applyAlignment="0" applyProtection="0"/>
    <xf numFmtId="0" fontId="30" fillId="0" borderId="0"/>
    <xf numFmtId="0" fontId="31" fillId="22" borderId="3"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73" fontId="11" fillId="0" borderId="0" applyFont="0" applyFill="0" applyBorder="0" applyAlignment="0" applyProtection="0"/>
    <xf numFmtId="171" fontId="11" fillId="0" borderId="0" applyFont="0" applyFill="0" applyBorder="0" applyAlignment="0" applyProtection="0"/>
    <xf numFmtId="44" fontId="7" fillId="0" borderId="0" applyFont="0" applyFill="0" applyBorder="0" applyAlignment="0" applyProtection="0"/>
    <xf numFmtId="183" fontId="28" fillId="0" borderId="0" applyFont="0" applyFill="0" applyBorder="0" applyAlignment="0" applyProtection="0"/>
    <xf numFmtId="0"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0" fontId="34" fillId="0" borderId="0"/>
    <xf numFmtId="0" fontId="35" fillId="0" borderId="0" applyNumberFormat="0" applyFill="0" applyBorder="0" applyAlignment="0" applyProtection="0"/>
    <xf numFmtId="2" fontId="7" fillId="0" borderId="0" applyFont="0" applyFill="0" applyBorder="0" applyAlignment="0" applyProtection="0"/>
    <xf numFmtId="0" fontId="36" fillId="5" borderId="0" applyNumberFormat="0" applyBorder="0" applyAlignment="0" applyProtection="0"/>
    <xf numFmtId="38" fontId="37" fillId="23" borderId="0" applyNumberFormat="0" applyBorder="0" applyAlignment="0" applyProtection="0"/>
    <xf numFmtId="0" fontId="38" fillId="0" borderId="0">
      <alignment horizontal="left"/>
    </xf>
    <xf numFmtId="0" fontId="39" fillId="0" borderId="4" applyNumberFormat="0" applyAlignment="0" applyProtection="0">
      <alignment horizontal="left" vertical="center"/>
    </xf>
    <xf numFmtId="0" fontId="39" fillId="0" borderId="5">
      <alignment horizontal="left" vertical="center"/>
    </xf>
    <xf numFmtId="0" fontId="40" fillId="0" borderId="6" applyNumberFormat="0" applyFill="0" applyAlignment="0" applyProtection="0"/>
    <xf numFmtId="0" fontId="41" fillId="0" borderId="7" applyNumberFormat="0" applyFill="0" applyAlignment="0" applyProtection="0"/>
    <xf numFmtId="0" fontId="42" fillId="0" borderId="8" applyNumberFormat="0" applyFill="0" applyAlignment="0" applyProtection="0"/>
    <xf numFmtId="0" fontId="42" fillId="0" borderId="0" applyNumberFormat="0" applyFill="0" applyBorder="0" applyAlignment="0" applyProtection="0"/>
    <xf numFmtId="174" fontId="14" fillId="0" borderId="0" applyFont="0" applyFill="0" applyBorder="0" applyAlignment="0" applyProtection="0"/>
    <xf numFmtId="0" fontId="43" fillId="0" borderId="0"/>
    <xf numFmtId="0" fontId="9" fillId="0" borderId="0" applyFont="0" applyFill="0" applyBorder="0" applyAlignment="0" applyProtection="0"/>
    <xf numFmtId="0" fontId="9" fillId="0" borderId="0" applyFont="0" applyFill="0" applyBorder="0" applyAlignment="0" applyProtection="0"/>
    <xf numFmtId="10" fontId="37" fillId="23" borderId="1" applyNumberFormat="0" applyBorder="0" applyAlignment="0" applyProtection="0"/>
    <xf numFmtId="0" fontId="44" fillId="8" borderId="2" applyNumberFormat="0" applyAlignment="0" applyProtection="0"/>
    <xf numFmtId="0" fontId="44" fillId="8" borderId="2" applyNumberFormat="0" applyAlignment="0" applyProtection="0"/>
    <xf numFmtId="0" fontId="45" fillId="0" borderId="9" applyNumberFormat="0" applyFill="0" applyAlignment="0" applyProtection="0"/>
    <xf numFmtId="38" fontId="46" fillId="0" borderId="0" applyFont="0" applyFill="0" applyBorder="0" applyAlignment="0" applyProtection="0"/>
    <xf numFmtId="40" fontId="46" fillId="0" borderId="0" applyFont="0" applyFill="0" applyBorder="0" applyAlignment="0" applyProtection="0"/>
    <xf numFmtId="0" fontId="47" fillId="0" borderId="10"/>
    <xf numFmtId="184" fontId="48" fillId="0" borderId="11"/>
    <xf numFmtId="185" fontId="46" fillId="0" borderId="0" applyFont="0" applyFill="0" applyBorder="0" applyAlignment="0" applyProtection="0"/>
    <xf numFmtId="186" fontId="46" fillId="0" borderId="0" applyFont="0" applyFill="0" applyBorder="0" applyAlignment="0" applyProtection="0"/>
    <xf numFmtId="0" fontId="8" fillId="0" borderId="0" applyNumberFormat="0" applyFont="0" applyFill="0" applyAlignment="0"/>
    <xf numFmtId="0" fontId="49" fillId="24" borderId="0" applyNumberFormat="0" applyBorder="0" applyAlignment="0" applyProtection="0"/>
    <xf numFmtId="0" fontId="50" fillId="0" borderId="1"/>
    <xf numFmtId="0" fontId="50" fillId="0" borderId="0"/>
    <xf numFmtId="0" fontId="7" fillId="0" borderId="0"/>
    <xf numFmtId="0" fontId="7" fillId="0" borderId="0"/>
    <xf numFmtId="0" fontId="51" fillId="0" borderId="0"/>
    <xf numFmtId="0" fontId="51" fillId="0" borderId="0"/>
    <xf numFmtId="0" fontId="7" fillId="0" borderId="0"/>
    <xf numFmtId="0" fontId="7" fillId="0" borderId="0"/>
    <xf numFmtId="0" fontId="7" fillId="0" borderId="0"/>
    <xf numFmtId="0" fontId="7" fillId="0" borderId="0"/>
    <xf numFmtId="0" fontId="52" fillId="0" borderId="0"/>
    <xf numFmtId="0" fontId="53" fillId="0" borderId="0"/>
    <xf numFmtId="0" fontId="28" fillId="0" borderId="0"/>
    <xf numFmtId="0" fontId="7" fillId="0" borderId="0"/>
    <xf numFmtId="0" fontId="1" fillId="0" borderId="0"/>
    <xf numFmtId="0" fontId="7" fillId="0" borderId="0"/>
    <xf numFmtId="0" fontId="7" fillId="0" borderId="0"/>
    <xf numFmtId="0" fontId="7" fillId="0" borderId="0"/>
    <xf numFmtId="0" fontId="7"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33" fillId="25" borderId="12" applyNumberFormat="0" applyFont="0" applyAlignment="0" applyProtection="0"/>
    <xf numFmtId="0" fontId="54" fillId="21" borderId="13" applyNumberFormat="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4" fontId="14" fillId="0" borderId="0" applyFont="0" applyFill="0" applyBorder="0" applyAlignment="0" applyProtection="0"/>
    <xf numFmtId="0" fontId="53" fillId="0" borderId="0">
      <alignment vertical="center"/>
    </xf>
    <xf numFmtId="0" fontId="8" fillId="0" borderId="0" applyNumberFormat="0" applyFont="0" applyFill="0" applyAlignment="0"/>
    <xf numFmtId="0" fontId="55" fillId="0" borderId="0"/>
    <xf numFmtId="0" fontId="56" fillId="0" borderId="0"/>
    <xf numFmtId="0" fontId="50" fillId="0" borderId="0"/>
    <xf numFmtId="0" fontId="50" fillId="0" borderId="0"/>
    <xf numFmtId="0" fontId="7" fillId="0" borderId="14" applyNumberFormat="0" applyFont="0" applyFill="0" applyAlignment="0" applyProtection="0"/>
    <xf numFmtId="3" fontId="7" fillId="0" borderId="0" applyFont="0" applyFill="0" applyBorder="0" applyAlignment="0" applyProtection="0"/>
    <xf numFmtId="187"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39" fillId="0" borderId="5">
      <alignment horizontal="left" vertical="center"/>
    </xf>
    <xf numFmtId="0" fontId="39" fillId="0" borderId="4" applyNumberFormat="0" applyAlignment="0" applyProtection="0">
      <alignment horizontal="left" vertical="center"/>
    </xf>
    <xf numFmtId="0" fontId="39" fillId="0" borderId="0" applyNumberFormat="0" applyFill="0" applyBorder="0" applyAlignment="0" applyProtection="0"/>
    <xf numFmtId="0" fontId="57" fillId="0" borderId="0" applyNumberFormat="0" applyFill="0" applyBorder="0" applyAlignment="0" applyProtection="0"/>
    <xf numFmtId="0" fontId="47" fillId="0" borderId="0"/>
    <xf numFmtId="188" fontId="50" fillId="0" borderId="15">
      <alignment horizontal="right" vertical="center"/>
    </xf>
    <xf numFmtId="188" fontId="50" fillId="0" borderId="15">
      <alignment horizontal="right" vertical="center"/>
    </xf>
    <xf numFmtId="188" fontId="50" fillId="0" borderId="15">
      <alignment horizontal="right" vertical="center"/>
    </xf>
    <xf numFmtId="189" fontId="50" fillId="0" borderId="15">
      <alignment horizontal="center"/>
    </xf>
    <xf numFmtId="0" fontId="58" fillId="0" borderId="0" applyNumberFormat="0" applyFill="0" applyBorder="0" applyAlignment="0" applyProtection="0"/>
    <xf numFmtId="0" fontId="59" fillId="0" borderId="16" applyNumberFormat="0" applyFill="0" applyAlignment="0" applyProtection="0"/>
    <xf numFmtId="190" fontId="50" fillId="0" borderId="0"/>
    <xf numFmtId="191" fontId="50" fillId="0" borderId="1"/>
    <xf numFmtId="0" fontId="60" fillId="0" borderId="17" applyFill="0" applyBorder="0" applyAlignment="0">
      <alignment horizontal="center"/>
    </xf>
    <xf numFmtId="0" fontId="61" fillId="0" borderId="0" applyNumberForma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0" fontId="53"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Font="0" applyFill="0" applyBorder="0" applyAlignment="0" applyProtection="0"/>
    <xf numFmtId="0" fontId="65" fillId="0" borderId="0"/>
    <xf numFmtId="192" fontId="66" fillId="0" borderId="0" applyFont="0" applyFill="0" applyBorder="0" applyAlignment="0" applyProtection="0"/>
    <xf numFmtId="193" fontId="66" fillId="0" borderId="0" applyFont="0" applyFill="0" applyBorder="0" applyAlignment="0" applyProtection="0"/>
    <xf numFmtId="194" fontId="28" fillId="0" borderId="0" applyFont="0" applyFill="0" applyBorder="0" applyAlignment="0" applyProtection="0"/>
    <xf numFmtId="195" fontId="28" fillId="0" borderId="0" applyFont="0" applyFill="0" applyBorder="0" applyAlignment="0" applyProtection="0"/>
    <xf numFmtId="0" fontId="67" fillId="0" borderId="0"/>
    <xf numFmtId="0" fontId="8" fillId="0" borderId="0"/>
    <xf numFmtId="173" fontId="11" fillId="0" borderId="0" applyFont="0" applyFill="0" applyBorder="0" applyAlignment="0" applyProtection="0"/>
    <xf numFmtId="171" fontId="11" fillId="0" borderId="0" applyFont="0" applyFill="0" applyBorder="0" applyAlignment="0" applyProtection="0"/>
    <xf numFmtId="170" fontId="11" fillId="0" borderId="0" applyFont="0" applyFill="0" applyBorder="0" applyAlignment="0" applyProtection="0"/>
    <xf numFmtId="6" fontId="12" fillId="0" borderId="0" applyFont="0" applyFill="0" applyBorder="0" applyAlignment="0" applyProtection="0"/>
    <xf numFmtId="175" fontId="11" fillId="0" borderId="0" applyFont="0" applyFill="0" applyBorder="0" applyAlignment="0" applyProtection="0"/>
  </cellStyleXfs>
  <cellXfs count="73">
    <xf numFmtId="0" fontId="0" fillId="0" borderId="0" xfId="0"/>
    <xf numFmtId="0" fontId="2" fillId="0" borderId="0" xfId="0" applyFont="1"/>
    <xf numFmtId="0" fontId="3" fillId="0" borderId="0" xfId="0" applyFont="1" applyAlignment="1">
      <alignment horizontal="right"/>
    </xf>
    <xf numFmtId="0" fontId="3" fillId="0" borderId="0" xfId="0" applyFont="1" applyAlignment="1">
      <alignment horizontal="left" vertical="center"/>
    </xf>
    <xf numFmtId="0" fontId="3" fillId="0" borderId="0" xfId="0" applyFont="1"/>
    <xf numFmtId="0" fontId="3" fillId="0" borderId="0" xfId="0" applyFont="1" applyAlignment="1">
      <alignment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xf numFmtId="0" fontId="5" fillId="0" borderId="0" xfId="0" applyFont="1" applyAlignme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left" wrapText="1"/>
    </xf>
    <xf numFmtId="0" fontId="3" fillId="0" borderId="1" xfId="0" applyFont="1" applyBorder="1" applyAlignment="1">
      <alignment horizontal="center" vertical="center" wrapText="1"/>
    </xf>
    <xf numFmtId="0" fontId="2" fillId="0" borderId="1" xfId="0" applyFont="1" applyBorder="1" applyAlignment="1">
      <alignment horizontal="left" vertical="center"/>
    </xf>
    <xf numFmtId="0" fontId="68" fillId="0" borderId="1" xfId="0" applyFont="1" applyBorder="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left" vertical="center"/>
    </xf>
    <xf numFmtId="3" fontId="2" fillId="0" borderId="0" xfId="0" applyNumberFormat="1" applyFont="1"/>
    <xf numFmtId="0" fontId="3" fillId="0" borderId="0" xfId="0" applyFont="1" applyAlignment="1">
      <alignment horizontal="left" vertical="center"/>
    </xf>
    <xf numFmtId="3" fontId="3" fillId="0" borderId="0" xfId="0" applyNumberFormat="1" applyFont="1" applyAlignment="1">
      <alignment horizontal="center" vertical="center"/>
    </xf>
    <xf numFmtId="0" fontId="69" fillId="0" borderId="1" xfId="0" applyFont="1" applyBorder="1" applyAlignment="1">
      <alignment horizontal="center" vertical="center" wrapText="1"/>
    </xf>
    <xf numFmtId="0" fontId="70" fillId="0" borderId="1" xfId="0" applyFont="1" applyBorder="1" applyAlignment="1">
      <alignment horizontal="center" vertical="center" wrapText="1"/>
    </xf>
    <xf numFmtId="0" fontId="69" fillId="0" borderId="1" xfId="0" applyFont="1" applyBorder="1" applyAlignment="1">
      <alignment vertical="center" wrapText="1"/>
    </xf>
    <xf numFmtId="0" fontId="3" fillId="0" borderId="1" xfId="0" applyFont="1" applyBorder="1" applyAlignment="1">
      <alignment horizontal="center" vertical="center" wrapText="1"/>
    </xf>
    <xf numFmtId="0" fontId="71" fillId="0" borderId="1" xfId="0" applyFont="1" applyBorder="1" applyAlignment="1">
      <alignment horizontal="center" vertical="center" wrapText="1"/>
    </xf>
    <xf numFmtId="0" fontId="71"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horizontal="center" wrapText="1"/>
    </xf>
    <xf numFmtId="0" fontId="4" fillId="0" borderId="0" xfId="0" applyFont="1" applyAlignment="1">
      <alignment horizontal="center"/>
    </xf>
    <xf numFmtId="0" fontId="5"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right" vertical="center"/>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wrapText="1"/>
    </xf>
    <xf numFmtId="0" fontId="71" fillId="0" borderId="1" xfId="0" applyFont="1" applyBorder="1" applyAlignment="1">
      <alignment horizontal="center" vertical="center" wrapText="1"/>
    </xf>
    <xf numFmtId="0" fontId="71" fillId="0" borderId="1" xfId="0" applyFont="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center" wrapText="1"/>
    </xf>
    <xf numFmtId="4" fontId="2" fillId="0" borderId="1" xfId="0" quotePrefix="1" applyNumberFormat="1" applyFont="1" applyBorder="1" applyAlignment="1">
      <alignment horizontal="center" vertical="center"/>
    </xf>
    <xf numFmtId="0" fontId="2" fillId="0" borderId="1" xfId="0" quotePrefix="1" applyFont="1" applyBorder="1" applyAlignment="1">
      <alignment horizontal="center" vertical="center"/>
    </xf>
    <xf numFmtId="3"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 fontId="2" fillId="0" borderId="1" xfId="1" applyNumberFormat="1" applyFont="1" applyBorder="1" applyAlignment="1">
      <alignment horizontal="center" vertical="center"/>
    </xf>
    <xf numFmtId="43" fontId="2" fillId="0" borderId="1" xfId="0" applyNumberFormat="1" applyFont="1" applyFill="1" applyBorder="1" applyAlignment="1">
      <alignment horizontal="center" vertical="center"/>
    </xf>
    <xf numFmtId="164" fontId="2" fillId="0" borderId="1" xfId="1" applyNumberFormat="1" applyFont="1" applyBorder="1" applyAlignment="1">
      <alignment horizontal="center" vertical="center"/>
    </xf>
    <xf numFmtId="2" fontId="2" fillId="0" borderId="1" xfId="0" applyNumberFormat="1" applyFont="1" applyFill="1" applyBorder="1" applyAlignment="1">
      <alignment horizontal="center" vertical="center"/>
    </xf>
    <xf numFmtId="196" fontId="2" fillId="0" borderId="1" xfId="1" applyNumberFormat="1" applyFont="1" applyBorder="1" applyAlignment="1">
      <alignment horizontal="center" vertical="center"/>
    </xf>
    <xf numFmtId="4" fontId="3" fillId="0" borderId="1" xfId="0" quotePrefix="1" applyNumberFormat="1" applyFont="1" applyBorder="1" applyAlignment="1">
      <alignment horizontal="center" vertical="center"/>
    </xf>
    <xf numFmtId="2" fontId="3" fillId="0" borderId="1" xfId="0" quotePrefix="1" applyNumberFormat="1" applyFont="1" applyBorder="1" applyAlignment="1">
      <alignment horizontal="center" vertical="center"/>
    </xf>
    <xf numFmtId="3" fontId="3" fillId="0" borderId="1" xfId="0" quotePrefix="1" applyNumberFormat="1" applyFont="1" applyBorder="1" applyAlignment="1">
      <alignment horizontal="center" vertical="center"/>
    </xf>
    <xf numFmtId="0" fontId="3" fillId="0" borderId="1" xfId="0" quotePrefix="1" applyFont="1" applyBorder="1" applyAlignment="1">
      <alignment horizontal="center" vertical="center"/>
    </xf>
    <xf numFmtId="3" fontId="71" fillId="0" borderId="1" xfId="0" applyNumberFormat="1" applyFont="1" applyFill="1" applyBorder="1" applyAlignment="1">
      <alignment horizontal="center" vertical="center"/>
    </xf>
    <xf numFmtId="0" fontId="71" fillId="0" borderId="1" xfId="0" applyFont="1" applyFill="1" applyBorder="1" applyAlignment="1">
      <alignment horizontal="center" vertical="center"/>
    </xf>
    <xf numFmtId="3" fontId="2" fillId="0" borderId="1" xfId="1" applyNumberFormat="1" applyFont="1" applyBorder="1" applyAlignment="1">
      <alignment horizontal="center" vertical="center"/>
    </xf>
    <xf numFmtId="0" fontId="2" fillId="0" borderId="1" xfId="0" applyFont="1" applyBorder="1" applyAlignment="1">
      <alignment horizontal="center"/>
    </xf>
    <xf numFmtId="3" fontId="2" fillId="26" borderId="1" xfId="1" applyNumberFormat="1" applyFont="1" applyFill="1" applyBorder="1" applyAlignment="1">
      <alignment horizontal="center" vertical="center"/>
    </xf>
    <xf numFmtId="3" fontId="3" fillId="0" borderId="1" xfId="1" applyNumberFormat="1" applyFont="1" applyBorder="1" applyAlignment="1">
      <alignment horizontal="center" vertical="center"/>
    </xf>
    <xf numFmtId="3" fontId="71" fillId="0" borderId="1" xfId="1" applyNumberFormat="1" applyFont="1" applyBorder="1" applyAlignment="1">
      <alignment horizontal="center" vertical="center"/>
    </xf>
  </cellXfs>
  <cellStyles count="267">
    <cellStyle name="_x0001_" xfId="12"/>
    <cellStyle name="??" xfId="13"/>
    <cellStyle name="?? [0.00]_ Att. 1- Cover" xfId="14"/>
    <cellStyle name="?? [0]" xfId="15"/>
    <cellStyle name="???? [0.00]_PRODUCT DETAIL Q1" xfId="16"/>
    <cellStyle name="????_PRODUCT DETAIL Q1" xfId="17"/>
    <cellStyle name="???[0]_00Q3902REV.1" xfId="18"/>
    <cellStyle name="???_00Q3902REV.1" xfId="19"/>
    <cellStyle name="??[0]_BRE" xfId="20"/>
    <cellStyle name="??_ Att. 1- Cover" xfId="21"/>
    <cellStyle name="_x0001_?¶æµ_x001b_ºß­ " xfId="22"/>
    <cellStyle name="_x0001_?¶æµ_x001b_ºß­_" xfId="23"/>
    <cellStyle name="_x0001_\Ô" xfId="24"/>
    <cellStyle name="_KLPS §Z 500kV PM" xfId="25"/>
    <cellStyle name="_KT (2)" xfId="26"/>
    <cellStyle name="_KT (2)_1" xfId="27"/>
    <cellStyle name="_KT (2)_2" xfId="28"/>
    <cellStyle name="_KT (2)_2_TG-TH" xfId="29"/>
    <cellStyle name="_KT (2)_3" xfId="30"/>
    <cellStyle name="_KT (2)_3_TG-TH" xfId="31"/>
    <cellStyle name="_KT (2)_3_TG-TH_KLPS §Z 500kV PM" xfId="32"/>
    <cellStyle name="_KT (2)_4" xfId="33"/>
    <cellStyle name="_KT (2)_4_TG-TH" xfId="34"/>
    <cellStyle name="_KT (2)_5" xfId="35"/>
    <cellStyle name="_KT (2)_KLPS §Z 500kV PM" xfId="36"/>
    <cellStyle name="_KT (2)_TG-TH" xfId="37"/>
    <cellStyle name="_KT_TG" xfId="38"/>
    <cellStyle name="_KT_TG_1" xfId="39"/>
    <cellStyle name="_KT_TG_2" xfId="40"/>
    <cellStyle name="_KT_TG_3" xfId="41"/>
    <cellStyle name="_KT_TG_4" xfId="42"/>
    <cellStyle name="_TG-TH" xfId="43"/>
    <cellStyle name="_TG-TH_1" xfId="44"/>
    <cellStyle name="_TG-TH_2" xfId="45"/>
    <cellStyle name="_TG-TH_3" xfId="46"/>
    <cellStyle name="_TG-TH_4" xfId="47"/>
    <cellStyle name="_x0001_¨Œc^ " xfId="48"/>
    <cellStyle name="_x0001_¨Œc^[" xfId="49"/>
    <cellStyle name="_x0001_¨Œc^_" xfId="50"/>
    <cellStyle name="_x0001_µÑTÖ " xfId="51"/>
    <cellStyle name="_x0001_µÑTÖ_" xfId="52"/>
    <cellStyle name="1" xfId="53"/>
    <cellStyle name="_x0001_1¼„½(" xfId="54"/>
    <cellStyle name="¹éºÐÀ²_±âÅ¸" xfId="55"/>
    <cellStyle name="2" xfId="56"/>
    <cellStyle name="20% - Accent1 2" xfId="57"/>
    <cellStyle name="20% - Accent2 2" xfId="58"/>
    <cellStyle name="20% - Accent3 2" xfId="59"/>
    <cellStyle name="20% - Accent4 2" xfId="60"/>
    <cellStyle name="20% - Accent5 2" xfId="61"/>
    <cellStyle name="20% - Accent6 2" xfId="62"/>
    <cellStyle name="3" xfId="63"/>
    <cellStyle name="4" xfId="64"/>
    <cellStyle name="40% - Accent1 2" xfId="65"/>
    <cellStyle name="40% - Accent2 2" xfId="66"/>
    <cellStyle name="40% - Accent3 2" xfId="67"/>
    <cellStyle name="40% - Accent4 2" xfId="68"/>
    <cellStyle name="40% - Accent5 2" xfId="69"/>
    <cellStyle name="40% - Accent6 2" xfId="70"/>
    <cellStyle name="60% - Accent1 2" xfId="71"/>
    <cellStyle name="60% - Accent2 2" xfId="72"/>
    <cellStyle name="60% - Accent3 2" xfId="73"/>
    <cellStyle name="60% - Accent4 2" xfId="74"/>
    <cellStyle name="60% - Accent5 2" xfId="75"/>
    <cellStyle name="60% - Accent6 2" xfId="76"/>
    <cellStyle name="_x0001_Å»_x001e_´ " xfId="77"/>
    <cellStyle name="_x0001_Å»_x001e_´_" xfId="78"/>
    <cellStyle name="Accent1 2" xfId="79"/>
    <cellStyle name="Accent2 2" xfId="80"/>
    <cellStyle name="Accent3 2" xfId="81"/>
    <cellStyle name="Accent4 2" xfId="82"/>
    <cellStyle name="Accent5 2" xfId="83"/>
    <cellStyle name="Accent6 2" xfId="84"/>
    <cellStyle name="ÅëÈ­ [0]_±âÅ¸" xfId="85"/>
    <cellStyle name="AeE­ [0]_INQUIRY ¿μ¾÷AßAø " xfId="86"/>
    <cellStyle name="ÅëÈ­_±âÅ¸" xfId="87"/>
    <cellStyle name="AeE­_INQUIRY ¿µ¾÷AßAø " xfId="88"/>
    <cellStyle name="ÄÞ¸¶ [0]_±âÅ¸" xfId="89"/>
    <cellStyle name="AÞ¸¶ [0]_INQUIRY ¿?¾÷AßAø " xfId="90"/>
    <cellStyle name="ÄÞ¸¶_±âÅ¸" xfId="91"/>
    <cellStyle name="AÞ¸¶_INQUIRY ¿?¾÷AßAø " xfId="92"/>
    <cellStyle name="AutoFormat Options" xfId="93"/>
    <cellStyle name="Bad 2" xfId="94"/>
    <cellStyle name="C?AØ_¿?¾÷CoE² " xfId="95"/>
    <cellStyle name="Ç¥ÁØ_#2(M17)_1" xfId="96"/>
    <cellStyle name="C￥AØ_¿μ¾÷CoE² " xfId="97"/>
    <cellStyle name="Calc Currency (0)" xfId="98"/>
    <cellStyle name="Calculation 2" xfId="99"/>
    <cellStyle name="category" xfId="100"/>
    <cellStyle name="Check Cell 2" xfId="101"/>
    <cellStyle name="Comma" xfId="1" builtinId="3"/>
    <cellStyle name="Comma 10" xfId="4"/>
    <cellStyle name="Comma 11" xfId="102"/>
    <cellStyle name="Comma 11 2" xfId="103"/>
    <cellStyle name="Comma 12" xfId="104"/>
    <cellStyle name="Comma 13" xfId="105"/>
    <cellStyle name="Comma 2" xfId="106"/>
    <cellStyle name="Comma 2 2" xfId="107"/>
    <cellStyle name="Comma 2 2 2" xfId="108"/>
    <cellStyle name="Comma 2 2 3" xfId="109"/>
    <cellStyle name="Comma 2 2 4" xfId="110"/>
    <cellStyle name="Comma 2 3" xfId="111"/>
    <cellStyle name="Comma 2 4" xfId="112"/>
    <cellStyle name="Comma 2 5" xfId="113"/>
    <cellStyle name="Comma 2 5 2" xfId="114"/>
    <cellStyle name="Comma 2 6" xfId="115"/>
    <cellStyle name="Comma 2 6 2" xfId="116"/>
    <cellStyle name="Comma 2 7" xfId="117"/>
    <cellStyle name="Comma 2 8" xfId="118"/>
    <cellStyle name="Comma 2 8 2" xfId="119"/>
    <cellStyle name="Comma 26" xfId="120"/>
    <cellStyle name="Comma 3" xfId="121"/>
    <cellStyle name="Comma 3 2" xfId="122"/>
    <cellStyle name="Comma 3 3" xfId="123"/>
    <cellStyle name="Comma 4" xfId="124"/>
    <cellStyle name="Comma 4 2" xfId="125"/>
    <cellStyle name="Comma 4 3" xfId="126"/>
    <cellStyle name="Comma 4 4" xfId="127"/>
    <cellStyle name="Comma 5" xfId="128"/>
    <cellStyle name="Comma 5 2" xfId="129"/>
    <cellStyle name="Comma 5 3" xfId="130"/>
    <cellStyle name="Comma 5 4" xfId="131"/>
    <cellStyle name="Comma 6" xfId="132"/>
    <cellStyle name="Comma 7" xfId="133"/>
    <cellStyle name="Comma 8" xfId="134"/>
    <cellStyle name="Comma 8 2" xfId="135"/>
    <cellStyle name="Comma 9" xfId="136"/>
    <cellStyle name="Comma 9 2" xfId="137"/>
    <cellStyle name="Comma0" xfId="138"/>
    <cellStyle name="_x0001_CS_x0006_RMO[" xfId="139"/>
    <cellStyle name="_x0001_CS_x0006_RMO_" xfId="140"/>
    <cellStyle name="Currency 2" xfId="141"/>
    <cellStyle name="Currency0" xfId="142"/>
    <cellStyle name="Date" xfId="143"/>
    <cellStyle name="_x0001_dÏÈ¹ " xfId="144"/>
    <cellStyle name="_x0001_dÏÈ¹_" xfId="145"/>
    <cellStyle name="Excel Built-in Normal" xfId="146"/>
    <cellStyle name="Explanatory Text 2" xfId="147"/>
    <cellStyle name="Fixed" xfId="148"/>
    <cellStyle name="Good 2" xfId="149"/>
    <cellStyle name="Grey" xfId="150"/>
    <cellStyle name="HEADER" xfId="151"/>
    <cellStyle name="Header1" xfId="152"/>
    <cellStyle name="Header2" xfId="153"/>
    <cellStyle name="Heading 1 2" xfId="154"/>
    <cellStyle name="Heading 2 2" xfId="155"/>
    <cellStyle name="Heading 3 2" xfId="156"/>
    <cellStyle name="Heading 4 2" xfId="157"/>
    <cellStyle name="i·0" xfId="158"/>
    <cellStyle name="_x0001_í½?" xfId="159"/>
    <cellStyle name="_x0001_íå_x001b_ô " xfId="160"/>
    <cellStyle name="_x0001_íå_x001b_ô_" xfId="161"/>
    <cellStyle name="Input [yellow]" xfId="162"/>
    <cellStyle name="Input 2" xfId="163"/>
    <cellStyle name="Input 3" xfId="164"/>
    <cellStyle name="Linked Cell 2" xfId="165"/>
    <cellStyle name="Millares [0]_Well Timing" xfId="166"/>
    <cellStyle name="Millares_Well Timing" xfId="167"/>
    <cellStyle name="Model" xfId="168"/>
    <cellStyle name="moi" xfId="169"/>
    <cellStyle name="Moneda [0]_Well Timing" xfId="170"/>
    <cellStyle name="Moneda_Well Timing" xfId="171"/>
    <cellStyle name="n" xfId="172"/>
    <cellStyle name="Neutral 2" xfId="173"/>
    <cellStyle name="New" xfId="174"/>
    <cellStyle name="Normal" xfId="0" builtinId="0"/>
    <cellStyle name="Normal - Style1" xfId="175"/>
    <cellStyle name="Normal 10" xfId="176"/>
    <cellStyle name="Normal 11" xfId="177"/>
    <cellStyle name="Normal 12" xfId="178"/>
    <cellStyle name="Normal 13" xfId="2"/>
    <cellStyle name="Normal 14" xfId="179"/>
    <cellStyle name="Normal 15" xfId="180"/>
    <cellStyle name="Normal 16" xfId="181"/>
    <cellStyle name="Normal 17" xfId="182"/>
    <cellStyle name="Normal 18" xfId="3"/>
    <cellStyle name="Normal 19" xfId="183"/>
    <cellStyle name="Normal 2" xfId="184"/>
    <cellStyle name="Normal 2 14" xfId="185"/>
    <cellStyle name="Normal 2 2" xfId="186"/>
    <cellStyle name="Normal 20" xfId="5"/>
    <cellStyle name="Normal 21" xfId="187"/>
    <cellStyle name="Normal 22" xfId="6"/>
    <cellStyle name="Normal 23" xfId="188"/>
    <cellStyle name="Normal 24" xfId="189"/>
    <cellStyle name="Normal 25" xfId="7"/>
    <cellStyle name="Normal 26" xfId="190"/>
    <cellStyle name="Normal 27" xfId="8"/>
    <cellStyle name="Normal 28" xfId="191"/>
    <cellStyle name="Normal 29" xfId="9"/>
    <cellStyle name="Normal 3" xfId="192"/>
    <cellStyle name="Normal 3 3" xfId="193"/>
    <cellStyle name="Normal 30" xfId="194"/>
    <cellStyle name="Normal 31" xfId="10"/>
    <cellStyle name="Normal 32" xfId="195"/>
    <cellStyle name="Normal 33" xfId="11"/>
    <cellStyle name="Normal 34" xfId="196"/>
    <cellStyle name="Normal 35" xfId="197"/>
    <cellStyle name="Normal 36" xfId="198"/>
    <cellStyle name="Normal 37" xfId="199"/>
    <cellStyle name="Normal 38" xfId="200"/>
    <cellStyle name="Normal 39" xfId="201"/>
    <cellStyle name="Normal 4" xfId="202"/>
    <cellStyle name="Normal 40" xfId="203"/>
    <cellStyle name="Normal 41" xfId="204"/>
    <cellStyle name="Normal 42" xfId="205"/>
    <cellStyle name="Normal 43" xfId="206"/>
    <cellStyle name="Normal 44" xfId="207"/>
    <cellStyle name="Normal 45" xfId="208"/>
    <cellStyle name="Normal 46" xfId="209"/>
    <cellStyle name="Normal 5" xfId="210"/>
    <cellStyle name="Normal 6" xfId="211"/>
    <cellStyle name="Normal 7" xfId="212"/>
    <cellStyle name="Normal 8" xfId="213"/>
    <cellStyle name="Normal 9" xfId="214"/>
    <cellStyle name="Note 2" xfId="215"/>
    <cellStyle name="Output 2" xfId="216"/>
    <cellStyle name="Percent [2]" xfId="217"/>
    <cellStyle name="Percent 2" xfId="218"/>
    <cellStyle name="Percent 3" xfId="219"/>
    <cellStyle name="S—_x0008_" xfId="220"/>
    <cellStyle name="_x0001_sç?" xfId="221"/>
    <cellStyle name="Style 1" xfId="222"/>
    <cellStyle name="Style 10" xfId="223"/>
    <cellStyle name="Style 11" xfId="224"/>
    <cellStyle name="Style 12" xfId="225"/>
    <cellStyle name="Style 13" xfId="226"/>
    <cellStyle name="Style 14" xfId="227"/>
    <cellStyle name="Style 2" xfId="228"/>
    <cellStyle name="Style 3" xfId="229"/>
    <cellStyle name="Style 4" xfId="230"/>
    <cellStyle name="Style 5" xfId="231"/>
    <cellStyle name="Style 6" xfId="232"/>
    <cellStyle name="Style 7" xfId="233"/>
    <cellStyle name="Style 8" xfId="234"/>
    <cellStyle name="Style 9" xfId="235"/>
    <cellStyle name="subhead" xfId="236"/>
    <cellStyle name="T" xfId="237"/>
    <cellStyle name="T_Du an Hoan thien, HDH Ho so, Ban do dia gioi HC &amp; XD CS dữ lieu ve dia gioi HC" xfId="238"/>
    <cellStyle name="T_Thong ke ĐVHC tu dau nhiem ky den 5.2015.2" xfId="239"/>
    <cellStyle name="th" xfId="240"/>
    <cellStyle name="Title 2" xfId="241"/>
    <cellStyle name="Total 2" xfId="242"/>
    <cellStyle name="viet" xfId="243"/>
    <cellStyle name="viet2" xfId="244"/>
    <cellStyle name="vn_time" xfId="245"/>
    <cellStyle name="Warning Text 2" xfId="246"/>
    <cellStyle name=" [0.00]_ Att. 1- Cover" xfId="247"/>
    <cellStyle name="_ Att. 1- Cover" xfId="248"/>
    <cellStyle name="?_ Att. 1- Cover" xfId="249"/>
    <cellStyle name="똿뗦먛귟 [0.00]_PRODUCT DETAIL Q1" xfId="250"/>
    <cellStyle name="똿뗦먛귟_PRODUCT DETAIL Q1" xfId="251"/>
    <cellStyle name="믅됞 [0.00]_PRODUCT DETAIL Q1" xfId="252"/>
    <cellStyle name="믅됞_PRODUCT DETAIL Q1" xfId="253"/>
    <cellStyle name="백분율_95" xfId="254"/>
    <cellStyle name="뷭?_BOOKSHIP" xfId="255"/>
    <cellStyle name="콤마 [0]_1202" xfId="256"/>
    <cellStyle name="콤마_1202" xfId="257"/>
    <cellStyle name="통화 [0]_1202" xfId="258"/>
    <cellStyle name="통화_1202" xfId="259"/>
    <cellStyle name="표준_(정보부문)월별인원계획" xfId="260"/>
    <cellStyle name="一般_00Q3902REV.1" xfId="261"/>
    <cellStyle name="千分位[0]_00Q3902REV.1" xfId="262"/>
    <cellStyle name="千分位_00Q3902REV.1" xfId="263"/>
    <cellStyle name="貨幣 [0]_00Q3902REV.1" xfId="264"/>
    <cellStyle name="貨幣[0]_BRE" xfId="265"/>
    <cellStyle name="貨幣_00Q3902REV.1"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619125</xdr:colOff>
      <xdr:row>3</xdr:row>
      <xdr:rowOff>85725</xdr:rowOff>
    </xdr:from>
    <xdr:to>
      <xdr:col>8</xdr:col>
      <xdr:colOff>152400</xdr:colOff>
      <xdr:row>3</xdr:row>
      <xdr:rowOff>85725</xdr:rowOff>
    </xdr:to>
    <xdr:cxnSp macro="">
      <xdr:nvCxnSpPr>
        <xdr:cNvPr id="3" name="Straight Connector 2"/>
        <xdr:cNvCxnSpPr/>
      </xdr:nvCxnSpPr>
      <xdr:spPr>
        <a:xfrm>
          <a:off x="4229100" y="1190625"/>
          <a:ext cx="1990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1257300</xdr:colOff>
      <xdr:row>4</xdr:row>
      <xdr:rowOff>47625</xdr:rowOff>
    </xdr:from>
    <xdr:to>
      <xdr:col>4</xdr:col>
      <xdr:colOff>400050</xdr:colOff>
      <xdr:row>4</xdr:row>
      <xdr:rowOff>47626</xdr:rowOff>
    </xdr:to>
    <xdr:cxnSp macro="">
      <xdr:nvCxnSpPr>
        <xdr:cNvPr id="3" name="Straight Connector 2"/>
        <xdr:cNvCxnSpPr/>
      </xdr:nvCxnSpPr>
      <xdr:spPr>
        <a:xfrm flipV="1">
          <a:off x="3343275" y="1266825"/>
          <a:ext cx="19431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562841</xdr:colOff>
      <xdr:row>3</xdr:row>
      <xdr:rowOff>60614</xdr:rowOff>
    </xdr:from>
    <xdr:to>
      <xdr:col>5</xdr:col>
      <xdr:colOff>779318</xdr:colOff>
      <xdr:row>3</xdr:row>
      <xdr:rowOff>60614</xdr:rowOff>
    </xdr:to>
    <xdr:cxnSp macro="">
      <xdr:nvCxnSpPr>
        <xdr:cNvPr id="3" name="Straight Connector 2"/>
        <xdr:cNvCxnSpPr/>
      </xdr:nvCxnSpPr>
      <xdr:spPr>
        <a:xfrm>
          <a:off x="3325091" y="952500"/>
          <a:ext cx="21734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233796</xdr:colOff>
      <xdr:row>3</xdr:row>
      <xdr:rowOff>69273</xdr:rowOff>
    </xdr:from>
    <xdr:to>
      <xdr:col>2</xdr:col>
      <xdr:colOff>1705841</xdr:colOff>
      <xdr:row>3</xdr:row>
      <xdr:rowOff>69274</xdr:rowOff>
    </xdr:to>
    <xdr:cxnSp macro="">
      <xdr:nvCxnSpPr>
        <xdr:cNvPr id="3" name="Straight Connector 2"/>
        <xdr:cNvCxnSpPr/>
      </xdr:nvCxnSpPr>
      <xdr:spPr>
        <a:xfrm flipV="1">
          <a:off x="3948546" y="961159"/>
          <a:ext cx="147204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zoomScaleNormal="100" workbookViewId="0">
      <selection activeCell="P8" sqref="P8"/>
    </sheetView>
  </sheetViews>
  <sheetFormatPr defaultRowHeight="16.5"/>
  <cols>
    <col min="1" max="1" width="4.42578125" style="1" customWidth="1"/>
    <col min="2" max="2" width="16.140625" style="1" customWidth="1"/>
    <col min="3" max="3" width="11.7109375" style="1" customWidth="1"/>
    <col min="4" max="4" width="8.7109375" style="1" customWidth="1"/>
    <col min="5" max="5" width="13.140625" style="1" customWidth="1"/>
    <col min="6" max="6" width="10.28515625" style="1" customWidth="1"/>
    <col min="7" max="7" width="12.7109375" style="1" bestFit="1" customWidth="1"/>
    <col min="8" max="8" width="13.85546875" style="1" customWidth="1"/>
    <col min="9" max="9" width="11" style="1" customWidth="1"/>
    <col min="10" max="10" width="8" style="1" customWidth="1"/>
    <col min="11" max="11" width="6.28515625" style="1" customWidth="1"/>
    <col min="12" max="12" width="9.28515625" style="1" customWidth="1"/>
    <col min="13" max="13" width="7.28515625" style="1" customWidth="1"/>
    <col min="14" max="14" width="27.28515625" style="1" customWidth="1"/>
    <col min="15" max="16384" width="9.140625" style="1"/>
  </cols>
  <sheetData>
    <row r="1" spans="1:14">
      <c r="M1" s="36" t="s">
        <v>49</v>
      </c>
      <c r="N1" s="36"/>
    </row>
    <row r="2" spans="1:14" s="4" customFormat="1" ht="18.75" customHeight="1">
      <c r="A2" s="3" t="s">
        <v>39</v>
      </c>
    </row>
    <row r="3" spans="1:14" s="4" customFormat="1" ht="51.75" customHeight="1">
      <c r="A3" s="37" t="s">
        <v>0</v>
      </c>
      <c r="B3" s="38"/>
      <c r="C3" s="38"/>
      <c r="D3" s="38"/>
      <c r="E3" s="38"/>
      <c r="F3" s="38"/>
      <c r="G3" s="38"/>
      <c r="H3" s="38"/>
      <c r="I3" s="38"/>
      <c r="J3" s="38"/>
      <c r="K3" s="38"/>
      <c r="L3" s="38"/>
      <c r="M3" s="38"/>
      <c r="N3" s="38"/>
    </row>
    <row r="4" spans="1:14" s="4" customFormat="1" ht="17.25">
      <c r="A4" s="39"/>
      <c r="B4" s="39"/>
      <c r="C4" s="39"/>
      <c r="D4" s="39"/>
      <c r="E4" s="39"/>
      <c r="F4" s="39"/>
      <c r="G4" s="39"/>
      <c r="H4" s="39"/>
      <c r="I4" s="39"/>
      <c r="J4" s="39"/>
      <c r="K4" s="39"/>
      <c r="L4" s="39"/>
      <c r="M4" s="39"/>
      <c r="N4" s="39"/>
    </row>
    <row r="5" spans="1:14" s="4" customFormat="1"/>
    <row r="6" spans="1:14" s="5" customFormat="1" ht="50.25" customHeight="1">
      <c r="A6" s="34" t="s">
        <v>1</v>
      </c>
      <c r="B6" s="34" t="s">
        <v>2</v>
      </c>
      <c r="C6" s="34" t="s">
        <v>3</v>
      </c>
      <c r="D6" s="34"/>
      <c r="E6" s="34" t="s">
        <v>4</v>
      </c>
      <c r="F6" s="34"/>
      <c r="G6" s="34" t="s">
        <v>5</v>
      </c>
      <c r="H6" s="34"/>
      <c r="I6" s="34"/>
      <c r="J6" s="34" t="s">
        <v>14</v>
      </c>
      <c r="K6" s="34" t="s">
        <v>15</v>
      </c>
      <c r="L6" s="34"/>
      <c r="M6" s="34"/>
      <c r="N6" s="34" t="s">
        <v>6</v>
      </c>
    </row>
    <row r="7" spans="1:14" s="5" customFormat="1" ht="99">
      <c r="A7" s="34"/>
      <c r="B7" s="34"/>
      <c r="C7" s="31" t="s">
        <v>7</v>
      </c>
      <c r="D7" s="31" t="s">
        <v>12</v>
      </c>
      <c r="E7" s="31" t="s">
        <v>13</v>
      </c>
      <c r="F7" s="31" t="s">
        <v>12</v>
      </c>
      <c r="G7" s="31" t="s">
        <v>17</v>
      </c>
      <c r="H7" s="31" t="s">
        <v>40</v>
      </c>
      <c r="I7" s="31" t="s">
        <v>18</v>
      </c>
      <c r="J7" s="34"/>
      <c r="K7" s="31" t="s">
        <v>8</v>
      </c>
      <c r="L7" s="31" t="s">
        <v>9</v>
      </c>
      <c r="M7" s="31" t="s">
        <v>10</v>
      </c>
      <c r="N7" s="34"/>
    </row>
    <row r="8" spans="1:14" s="8" customFormat="1" ht="20.100000000000001" customHeight="1">
      <c r="A8" s="7"/>
      <c r="B8" s="7">
        <v>1</v>
      </c>
      <c r="C8" s="7">
        <v>2</v>
      </c>
      <c r="D8" s="7">
        <v>3</v>
      </c>
      <c r="E8" s="7">
        <v>4</v>
      </c>
      <c r="F8" s="7">
        <v>5</v>
      </c>
      <c r="G8" s="7">
        <v>6</v>
      </c>
      <c r="H8" s="7">
        <v>7</v>
      </c>
      <c r="I8" s="7">
        <v>8</v>
      </c>
      <c r="J8" s="7">
        <v>9</v>
      </c>
      <c r="K8" s="7">
        <v>10</v>
      </c>
      <c r="L8" s="7">
        <v>11</v>
      </c>
      <c r="M8" s="7"/>
      <c r="N8" s="7">
        <v>12</v>
      </c>
    </row>
    <row r="9" spans="1:14" s="8" customFormat="1" ht="20.100000000000001" customHeight="1">
      <c r="A9" s="7"/>
      <c r="B9" s="7"/>
      <c r="C9" s="7"/>
      <c r="D9" s="7"/>
      <c r="E9" s="7"/>
      <c r="F9" s="7"/>
      <c r="G9" s="7"/>
      <c r="H9" s="7"/>
      <c r="I9" s="7"/>
      <c r="J9" s="7"/>
      <c r="K9" s="7"/>
      <c r="L9" s="7"/>
      <c r="M9" s="7"/>
      <c r="N9" s="7"/>
    </row>
    <row r="10" spans="1:14" s="11" customFormat="1" ht="20.100000000000001" customHeight="1">
      <c r="A10" s="9" t="s">
        <v>35</v>
      </c>
      <c r="B10" s="9" t="s">
        <v>46</v>
      </c>
      <c r="C10" s="9"/>
      <c r="D10" s="9"/>
      <c r="E10" s="9"/>
      <c r="F10" s="9"/>
      <c r="G10" s="9"/>
      <c r="H10" s="9"/>
      <c r="I10" s="9"/>
      <c r="J10" s="9"/>
      <c r="K10" s="9"/>
      <c r="L10" s="9"/>
      <c r="M10" s="9"/>
      <c r="N10" s="9"/>
    </row>
    <row r="11" spans="1:14" s="8" customFormat="1" ht="20.100000000000001" customHeight="1">
      <c r="A11" s="7">
        <v>1</v>
      </c>
      <c r="B11" s="7" t="s">
        <v>41</v>
      </c>
      <c r="C11" s="50">
        <v>2379.6999999999998</v>
      </c>
      <c r="D11" s="51" t="s">
        <v>43</v>
      </c>
      <c r="E11" s="52">
        <v>1632105</v>
      </c>
      <c r="F11" s="50" t="s">
        <v>44</v>
      </c>
      <c r="G11" s="53">
        <v>74178.3</v>
      </c>
      <c r="H11" s="54">
        <v>6632.9</v>
      </c>
      <c r="I11" s="54">
        <v>56.8</v>
      </c>
      <c r="J11" s="53">
        <v>148</v>
      </c>
      <c r="K11" s="52">
        <v>43</v>
      </c>
      <c r="L11" s="52">
        <v>5</v>
      </c>
      <c r="M11" s="52">
        <v>48</v>
      </c>
      <c r="N11" s="7" t="s">
        <v>51</v>
      </c>
    </row>
    <row r="12" spans="1:14" s="8" customFormat="1" ht="20.100000000000001" customHeight="1">
      <c r="A12" s="7">
        <v>2</v>
      </c>
      <c r="B12" s="7" t="s">
        <v>42</v>
      </c>
      <c r="C12" s="54">
        <v>2390.77</v>
      </c>
      <c r="D12" s="23">
        <v>47.82</v>
      </c>
      <c r="E12" s="55">
        <v>1267274</v>
      </c>
      <c r="F12" s="56">
        <v>90.52</v>
      </c>
      <c r="G12" s="55">
        <v>96623</v>
      </c>
      <c r="H12" s="54">
        <v>20057.214</v>
      </c>
      <c r="I12" s="54">
        <v>76.239999999999995</v>
      </c>
      <c r="J12" s="23">
        <v>104</v>
      </c>
      <c r="K12" s="23">
        <f>M12-L12</f>
        <v>35</v>
      </c>
      <c r="L12" s="23">
        <v>6</v>
      </c>
      <c r="M12" s="23">
        <v>41</v>
      </c>
      <c r="N12" s="23" t="s">
        <v>45</v>
      </c>
    </row>
    <row r="13" spans="1:14" s="11" customFormat="1" ht="208.5" customHeight="1">
      <c r="A13" s="7">
        <v>3</v>
      </c>
      <c r="B13" s="7" t="s">
        <v>11</v>
      </c>
      <c r="C13" s="57">
        <v>1525.73</v>
      </c>
      <c r="D13" s="58">
        <f>C13/5000*100</f>
        <v>30.514600000000002</v>
      </c>
      <c r="E13" s="59">
        <v>1295254</v>
      </c>
      <c r="F13" s="60">
        <f>E13/1400000*100</f>
        <v>92.518142857142863</v>
      </c>
      <c r="G13" s="61">
        <v>83678.8</v>
      </c>
      <c r="H13" s="57">
        <v>6817.1</v>
      </c>
      <c r="I13" s="53">
        <v>52.4</v>
      </c>
      <c r="J13" s="7">
        <v>102</v>
      </c>
      <c r="K13" s="7">
        <v>27</v>
      </c>
      <c r="L13" s="7">
        <v>8</v>
      </c>
      <c r="M13" s="7">
        <v>35</v>
      </c>
      <c r="N13" s="49" t="s">
        <v>138</v>
      </c>
    </row>
    <row r="14" spans="1:14" s="11" customFormat="1" ht="20.100000000000001" customHeight="1">
      <c r="A14" s="9" t="s">
        <v>36</v>
      </c>
      <c r="B14" s="9" t="s">
        <v>47</v>
      </c>
      <c r="C14" s="9"/>
      <c r="D14" s="9"/>
      <c r="E14" s="9"/>
      <c r="F14" s="9"/>
      <c r="G14" s="9"/>
      <c r="H14" s="9"/>
      <c r="I14" s="9"/>
      <c r="J14" s="9"/>
      <c r="K14" s="9"/>
      <c r="L14" s="9"/>
      <c r="M14" s="9"/>
      <c r="N14" s="9"/>
    </row>
    <row r="15" spans="1:14" s="11" customFormat="1" ht="20.100000000000001" customHeight="1">
      <c r="A15" s="9"/>
      <c r="B15" s="9" t="s">
        <v>47</v>
      </c>
      <c r="C15" s="62">
        <f>SUM(C11:C13)</f>
        <v>6296.1999999999989</v>
      </c>
      <c r="D15" s="63">
        <f>C15/5000*100</f>
        <v>125.92399999999996</v>
      </c>
      <c r="E15" s="64">
        <f t="shared" ref="E15:M15" si="0">SUM(E11:E13)</f>
        <v>4194633</v>
      </c>
      <c r="F15" s="62">
        <f>E15/14000</f>
        <v>299.61664285714284</v>
      </c>
      <c r="G15" s="62">
        <f t="shared" si="0"/>
        <v>254480.09999999998</v>
      </c>
      <c r="H15" s="62">
        <f t="shared" si="0"/>
        <v>33507.214</v>
      </c>
      <c r="I15" s="62">
        <f>SUM(I11:I13)/3</f>
        <v>61.813333333333333</v>
      </c>
      <c r="J15" s="65">
        <f t="shared" si="0"/>
        <v>354</v>
      </c>
      <c r="K15" s="65">
        <f t="shared" si="0"/>
        <v>105</v>
      </c>
      <c r="L15" s="65">
        <f t="shared" si="0"/>
        <v>19</v>
      </c>
      <c r="M15" s="65">
        <f t="shared" si="0"/>
        <v>124</v>
      </c>
      <c r="N15" s="9"/>
    </row>
    <row r="16" spans="1:14" ht="16.5" customHeight="1">
      <c r="A16" s="19"/>
      <c r="B16" s="19"/>
      <c r="C16" s="19"/>
      <c r="D16" s="19"/>
      <c r="E16" s="19"/>
      <c r="F16" s="19"/>
      <c r="G16" s="19"/>
      <c r="H16" s="19"/>
      <c r="I16" s="19"/>
      <c r="J16" s="19"/>
      <c r="K16" s="19"/>
      <c r="L16" s="19"/>
      <c r="M16" s="19"/>
      <c r="N16" s="19"/>
    </row>
    <row r="17" spans="10:14">
      <c r="J17" s="35" t="s">
        <v>16</v>
      </c>
      <c r="K17" s="35"/>
      <c r="L17" s="35"/>
      <c r="M17" s="35"/>
      <c r="N17" s="35"/>
    </row>
  </sheetData>
  <mergeCells count="12">
    <mergeCell ref="N6:N7"/>
    <mergeCell ref="J17:N17"/>
    <mergeCell ref="M1:N1"/>
    <mergeCell ref="A3:N3"/>
    <mergeCell ref="A4:N4"/>
    <mergeCell ref="A6:A7"/>
    <mergeCell ref="B6:B7"/>
    <mergeCell ref="C6:D6"/>
    <mergeCell ref="E6:F6"/>
    <mergeCell ref="G6:I6"/>
    <mergeCell ref="J6:J7"/>
    <mergeCell ref="K6:M6"/>
  </mergeCells>
  <pageMargins left="0.3" right="0.2" top="0.2" bottom="0.2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J16" sqref="J16"/>
    </sheetView>
  </sheetViews>
  <sheetFormatPr defaultRowHeight="16.5"/>
  <cols>
    <col min="1" max="1" width="4.42578125" style="8" customWidth="1"/>
    <col min="2" max="2" width="26.85546875" style="8" customWidth="1"/>
    <col min="3" max="4" width="21" style="1" customWidth="1"/>
    <col min="5" max="5" width="56.5703125" style="1" customWidth="1"/>
    <col min="6" max="6" width="8.7109375" style="1" customWidth="1"/>
    <col min="7" max="7" width="11" style="1" customWidth="1"/>
    <col min="8" max="8" width="13.140625" style="1" bestFit="1" customWidth="1"/>
    <col min="9" max="9" width="11" style="1" customWidth="1"/>
    <col min="10" max="10" width="9.140625" style="1" customWidth="1"/>
    <col min="11" max="16384" width="9.140625" style="1"/>
  </cols>
  <sheetData>
    <row r="1" spans="1:11">
      <c r="E1" s="2" t="s">
        <v>48</v>
      </c>
    </row>
    <row r="2" spans="1:11" s="4" customFormat="1" ht="18.75" customHeight="1">
      <c r="A2" s="40" t="s">
        <v>39</v>
      </c>
      <c r="B2" s="40"/>
      <c r="C2" s="40"/>
      <c r="D2" s="40"/>
    </row>
    <row r="3" spans="1:11" s="4" customFormat="1" ht="43.5" customHeight="1">
      <c r="A3" s="37" t="s">
        <v>38</v>
      </c>
      <c r="B3" s="37"/>
      <c r="C3" s="37"/>
      <c r="D3" s="37"/>
      <c r="E3" s="37"/>
      <c r="F3" s="14"/>
      <c r="G3" s="14"/>
      <c r="H3" s="14"/>
      <c r="I3" s="14"/>
      <c r="J3" s="14"/>
    </row>
    <row r="4" spans="1:11" s="4" customFormat="1" ht="17.25">
      <c r="A4" s="39" t="s">
        <v>19</v>
      </c>
      <c r="B4" s="39"/>
      <c r="C4" s="39"/>
      <c r="D4" s="39"/>
      <c r="E4" s="39"/>
      <c r="F4" s="15"/>
      <c r="G4" s="15"/>
      <c r="H4" s="15"/>
      <c r="I4" s="15"/>
      <c r="J4" s="15"/>
    </row>
    <row r="5" spans="1:11" s="4" customFormat="1">
      <c r="A5" s="11"/>
      <c r="B5" s="11"/>
    </row>
    <row r="6" spans="1:11" s="13" customFormat="1" ht="49.5">
      <c r="A6" s="31" t="s">
        <v>1</v>
      </c>
      <c r="B6" s="31" t="s">
        <v>20</v>
      </c>
      <c r="C6" s="31" t="s">
        <v>21</v>
      </c>
      <c r="D6" s="31" t="s">
        <v>26</v>
      </c>
      <c r="E6" s="31" t="s">
        <v>50</v>
      </c>
    </row>
    <row r="7" spans="1:11" s="8" customFormat="1" ht="25.5" customHeight="1">
      <c r="A7" s="7"/>
      <c r="B7" s="7">
        <v>1</v>
      </c>
      <c r="C7" s="7">
        <v>2</v>
      </c>
      <c r="D7" s="7">
        <v>3</v>
      </c>
      <c r="E7" s="7">
        <v>4</v>
      </c>
    </row>
    <row r="8" spans="1:11" s="11" customFormat="1">
      <c r="A8" s="9" t="s">
        <v>35</v>
      </c>
      <c r="B8" s="24" t="s">
        <v>41</v>
      </c>
      <c r="C8" s="9"/>
      <c r="D8" s="9"/>
      <c r="E8" s="9"/>
      <c r="H8" s="27"/>
    </row>
    <row r="9" spans="1:11">
      <c r="A9" s="7">
        <v>1</v>
      </c>
      <c r="B9" s="21" t="s">
        <v>23</v>
      </c>
      <c r="C9" s="66">
        <v>13</v>
      </c>
      <c r="D9" s="66">
        <v>13</v>
      </c>
      <c r="E9" s="67">
        <v>0</v>
      </c>
      <c r="F9" s="25"/>
      <c r="G9" s="25"/>
      <c r="H9" s="25"/>
      <c r="J9" s="25"/>
      <c r="K9" s="25"/>
    </row>
    <row r="10" spans="1:11">
      <c r="A10" s="7">
        <v>2</v>
      </c>
      <c r="B10" s="21" t="s">
        <v>24</v>
      </c>
      <c r="C10" s="66">
        <f>916-13</f>
        <v>903</v>
      </c>
      <c r="D10" s="66">
        <v>855</v>
      </c>
      <c r="E10" s="67">
        <v>24</v>
      </c>
      <c r="F10" s="25"/>
      <c r="G10" s="25"/>
      <c r="J10" s="25"/>
      <c r="K10" s="25"/>
    </row>
    <row r="11" spans="1:11">
      <c r="A11" s="7">
        <v>3</v>
      </c>
      <c r="B11" s="21" t="s">
        <v>25</v>
      </c>
      <c r="C11" s="66">
        <v>9080</v>
      </c>
      <c r="D11" s="66">
        <v>7987</v>
      </c>
      <c r="E11" s="67">
        <v>0</v>
      </c>
      <c r="F11" s="25"/>
      <c r="G11" s="25"/>
      <c r="J11" s="25"/>
    </row>
    <row r="12" spans="1:11" s="11" customFormat="1">
      <c r="A12" s="9" t="s">
        <v>36</v>
      </c>
      <c r="B12" s="24" t="s">
        <v>42</v>
      </c>
      <c r="C12" s="9"/>
      <c r="D12" s="9"/>
      <c r="E12" s="9"/>
    </row>
    <row r="13" spans="1:11">
      <c r="A13" s="7">
        <v>1</v>
      </c>
      <c r="B13" s="21" t="s">
        <v>23</v>
      </c>
      <c r="C13" s="68">
        <v>47</v>
      </c>
      <c r="D13" s="68">
        <v>42</v>
      </c>
      <c r="E13" s="69">
        <v>11</v>
      </c>
      <c r="J13" s="25"/>
    </row>
    <row r="14" spans="1:11">
      <c r="A14" s="7">
        <v>2</v>
      </c>
      <c r="B14" s="21" t="s">
        <v>24</v>
      </c>
      <c r="C14" s="68">
        <v>1126</v>
      </c>
      <c r="D14" s="68">
        <v>1047</v>
      </c>
      <c r="E14" s="68">
        <v>204</v>
      </c>
    </row>
    <row r="15" spans="1:11">
      <c r="A15" s="7">
        <v>3</v>
      </c>
      <c r="B15" s="21" t="s">
        <v>25</v>
      </c>
      <c r="C15" s="70">
        <v>9390</v>
      </c>
      <c r="D15" s="70">
        <v>8112</v>
      </c>
      <c r="E15" s="72">
        <v>392</v>
      </c>
      <c r="F15" s="25"/>
      <c r="G15" s="25"/>
    </row>
    <row r="16" spans="1:11" s="11" customFormat="1">
      <c r="A16" s="9" t="s">
        <v>37</v>
      </c>
      <c r="B16" s="24" t="s">
        <v>11</v>
      </c>
      <c r="C16" s="9"/>
      <c r="D16" s="9"/>
      <c r="E16" s="9"/>
    </row>
    <row r="17" spans="1:10">
      <c r="A17" s="7">
        <v>1</v>
      </c>
      <c r="B17" s="21" t="s">
        <v>23</v>
      </c>
      <c r="C17" s="68">
        <v>24</v>
      </c>
      <c r="D17" s="68">
        <f>10+9</f>
        <v>19</v>
      </c>
      <c r="E17" s="69"/>
    </row>
    <row r="18" spans="1:10">
      <c r="A18" s="7">
        <v>2</v>
      </c>
      <c r="B18" s="21" t="s">
        <v>24</v>
      </c>
      <c r="C18" s="68">
        <v>1160</v>
      </c>
      <c r="D18" s="68">
        <f>226+836</f>
        <v>1062</v>
      </c>
      <c r="E18" s="68">
        <v>98</v>
      </c>
    </row>
    <row r="19" spans="1:10">
      <c r="A19" s="7">
        <v>3</v>
      </c>
      <c r="B19" s="21" t="s">
        <v>25</v>
      </c>
      <c r="C19" s="70">
        <v>7600</v>
      </c>
      <c r="D19" s="70">
        <v>7469</v>
      </c>
      <c r="E19" s="68">
        <v>63</v>
      </c>
    </row>
    <row r="20" spans="1:10" s="4" customFormat="1">
      <c r="A20" s="9"/>
      <c r="B20" s="9" t="s">
        <v>22</v>
      </c>
      <c r="C20" s="71">
        <f>SUM(C8:C19)</f>
        <v>29343</v>
      </c>
      <c r="D20" s="71">
        <f t="shared" ref="D20:E20" si="0">SUM(D8:D19)</f>
        <v>26606</v>
      </c>
      <c r="E20" s="71">
        <f t="shared" si="0"/>
        <v>792</v>
      </c>
    </row>
    <row r="22" spans="1:10">
      <c r="E22" s="11" t="s">
        <v>16</v>
      </c>
    </row>
    <row r="25" spans="1:10">
      <c r="C25" s="25"/>
    </row>
    <row r="27" spans="1:10">
      <c r="C27" s="25"/>
      <c r="D27" s="25"/>
    </row>
    <row r="30" spans="1:10">
      <c r="J30" s="10"/>
    </row>
  </sheetData>
  <mergeCells count="3">
    <mergeCell ref="A3:E3"/>
    <mergeCell ref="A4:E4"/>
    <mergeCell ref="A2:D2"/>
  </mergeCells>
  <pageMargins left="0.65" right="0.55000000000000004" top="0.5" bottom="0.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110" zoomScaleNormal="110" workbookViewId="0">
      <selection activeCell="P7" sqref="P7"/>
    </sheetView>
  </sheetViews>
  <sheetFormatPr defaultRowHeight="16.5"/>
  <cols>
    <col min="1" max="1" width="5.28515625" style="16" customWidth="1"/>
    <col min="2" max="2" width="17.28515625" style="16" customWidth="1"/>
    <col min="3" max="3" width="18.85546875" style="16" customWidth="1"/>
    <col min="4" max="6" width="14.7109375" style="16" customWidth="1"/>
    <col min="7" max="11" width="10.5703125" style="16" customWidth="1"/>
    <col min="12" max="16384" width="9.140625" style="16"/>
  </cols>
  <sheetData>
    <row r="1" spans="1:11">
      <c r="J1" s="41" t="s">
        <v>52</v>
      </c>
      <c r="K1" s="41"/>
    </row>
    <row r="2" spans="1:11" s="17" customFormat="1" ht="18.75" customHeight="1">
      <c r="A2" s="3" t="s">
        <v>39</v>
      </c>
    </row>
    <row r="3" spans="1:11" s="17" customFormat="1" ht="34.5" customHeight="1">
      <c r="A3" s="37" t="s">
        <v>27</v>
      </c>
      <c r="B3" s="38"/>
      <c r="C3" s="38"/>
      <c r="D3" s="38"/>
      <c r="E3" s="38"/>
      <c r="F3" s="38"/>
      <c r="G3" s="38"/>
      <c r="H3" s="38"/>
      <c r="I3" s="38"/>
      <c r="J3" s="38"/>
      <c r="K3" s="38"/>
    </row>
    <row r="4" spans="1:11" s="17" customFormat="1"/>
    <row r="5" spans="1:11" s="12" customFormat="1" ht="27" customHeight="1">
      <c r="A5" s="34" t="s">
        <v>1</v>
      </c>
      <c r="B5" s="34" t="s">
        <v>28</v>
      </c>
      <c r="C5" s="34" t="s">
        <v>34</v>
      </c>
      <c r="D5" s="34" t="s">
        <v>29</v>
      </c>
      <c r="E5" s="34"/>
      <c r="F5" s="34"/>
      <c r="G5" s="34" t="s">
        <v>30</v>
      </c>
      <c r="H5" s="34"/>
      <c r="I5" s="34"/>
      <c r="J5" s="34"/>
      <c r="K5" s="34"/>
    </row>
    <row r="6" spans="1:11" s="18" customFormat="1" ht="35.25" customHeight="1">
      <c r="A6" s="34"/>
      <c r="B6" s="34"/>
      <c r="C6" s="34"/>
      <c r="D6" s="6" t="s">
        <v>31</v>
      </c>
      <c r="E6" s="6" t="s">
        <v>32</v>
      </c>
      <c r="F6" s="6" t="s">
        <v>33</v>
      </c>
      <c r="G6" s="6">
        <v>2025</v>
      </c>
      <c r="H6" s="6">
        <v>2026</v>
      </c>
      <c r="I6" s="6">
        <v>2027</v>
      </c>
      <c r="J6" s="6">
        <v>2028</v>
      </c>
      <c r="K6" s="6">
        <v>2029</v>
      </c>
    </row>
    <row r="7" spans="1:11" s="18" customFormat="1" ht="35.25" customHeight="1">
      <c r="A7" s="23">
        <v>1</v>
      </c>
      <c r="B7" s="23" t="s">
        <v>41</v>
      </c>
      <c r="C7" s="20">
        <v>255</v>
      </c>
      <c r="D7" s="42" t="s">
        <v>137</v>
      </c>
      <c r="E7" s="43"/>
      <c r="F7" s="43"/>
      <c r="G7" s="43"/>
      <c r="H7" s="43"/>
      <c r="I7" s="43"/>
      <c r="J7" s="43"/>
      <c r="K7" s="44"/>
    </row>
    <row r="8" spans="1:11" s="18" customFormat="1" ht="35.25" customHeight="1">
      <c r="A8" s="23">
        <v>2</v>
      </c>
      <c r="B8" s="23" t="s">
        <v>42</v>
      </c>
      <c r="C8" s="22">
        <v>95</v>
      </c>
      <c r="D8" s="22">
        <f>C8-E8-F8</f>
        <v>39</v>
      </c>
      <c r="E8" s="22">
        <f>11+45</f>
        <v>56</v>
      </c>
      <c r="F8" s="22">
        <v>0</v>
      </c>
      <c r="G8" s="22"/>
      <c r="H8" s="22">
        <v>56</v>
      </c>
      <c r="I8" s="20"/>
      <c r="J8" s="20"/>
      <c r="K8" s="20"/>
    </row>
    <row r="9" spans="1:11" s="8" customFormat="1" ht="56.25" customHeight="1">
      <c r="A9" s="7">
        <v>3</v>
      </c>
      <c r="B9" s="7" t="s">
        <v>11</v>
      </c>
      <c r="C9" s="7">
        <v>71</v>
      </c>
      <c r="D9" s="7">
        <v>71</v>
      </c>
      <c r="E9" s="7"/>
      <c r="F9" s="7"/>
      <c r="G9" s="7"/>
      <c r="H9" s="7"/>
      <c r="I9" s="7"/>
      <c r="J9" s="7"/>
      <c r="K9" s="7"/>
    </row>
    <row r="11" spans="1:11">
      <c r="H11" s="40" t="s">
        <v>16</v>
      </c>
      <c r="I11" s="40"/>
      <c r="J11" s="40"/>
      <c r="K11" s="40"/>
    </row>
  </sheetData>
  <mergeCells count="9">
    <mergeCell ref="H11:K11"/>
    <mergeCell ref="J1:K1"/>
    <mergeCell ref="A3:K3"/>
    <mergeCell ref="A5:A6"/>
    <mergeCell ref="B5:B6"/>
    <mergeCell ref="C5:C6"/>
    <mergeCell ref="D5:F5"/>
    <mergeCell ref="G5:K5"/>
    <mergeCell ref="D7:K7"/>
  </mergeCells>
  <pageMargins left="0.4" right="0.2" top="0.5" bottom="0.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topLeftCell="A43" zoomScale="110" zoomScaleNormal="110" workbookViewId="0">
      <selection activeCell="F54" sqref="F54"/>
    </sheetView>
  </sheetViews>
  <sheetFormatPr defaultRowHeight="16.5"/>
  <cols>
    <col min="1" max="1" width="6.140625" style="16" customWidth="1"/>
    <col min="2" max="2" width="49.5703125" style="16" customWidth="1"/>
    <col min="3" max="3" width="31.85546875" style="16" customWidth="1"/>
    <col min="4" max="4" width="17.5703125" style="16" customWidth="1"/>
    <col min="5" max="5" width="14.7109375" style="16" customWidth="1"/>
    <col min="6" max="6" width="20.7109375" style="16" customWidth="1"/>
    <col min="7" max="9" width="10.5703125" style="16" customWidth="1"/>
    <col min="10" max="16384" width="9.140625" style="16"/>
  </cols>
  <sheetData>
    <row r="1" spans="1:9">
      <c r="E1" s="41" t="s">
        <v>136</v>
      </c>
      <c r="F1" s="41"/>
    </row>
    <row r="2" spans="1:9" s="17" customFormat="1" ht="18.75" customHeight="1">
      <c r="A2" s="26" t="s">
        <v>39</v>
      </c>
    </row>
    <row r="3" spans="1:9" s="17" customFormat="1" ht="34.5" customHeight="1">
      <c r="A3" s="37" t="s">
        <v>53</v>
      </c>
      <c r="B3" s="37"/>
      <c r="C3" s="37"/>
      <c r="D3" s="37"/>
      <c r="E3" s="37"/>
      <c r="F3" s="37"/>
      <c r="G3" s="14"/>
      <c r="H3" s="14"/>
      <c r="I3" s="14"/>
    </row>
    <row r="4" spans="1:9" s="17" customFormat="1"/>
    <row r="5" spans="1:9" s="17" customFormat="1" ht="49.5">
      <c r="A5" s="28" t="s">
        <v>54</v>
      </c>
      <c r="B5" s="28" t="s">
        <v>55</v>
      </c>
      <c r="C5" s="28" t="s">
        <v>56</v>
      </c>
      <c r="D5" s="28" t="s">
        <v>133</v>
      </c>
      <c r="E5" s="28" t="s">
        <v>57</v>
      </c>
      <c r="F5" s="28" t="s">
        <v>58</v>
      </c>
    </row>
    <row r="6" spans="1:9">
      <c r="A6" s="29">
        <v>1</v>
      </c>
      <c r="B6" s="29">
        <v>2</v>
      </c>
      <c r="C6" s="29">
        <v>3</v>
      </c>
      <c r="D6" s="29">
        <v>4</v>
      </c>
      <c r="E6" s="29">
        <v>5</v>
      </c>
      <c r="F6" s="29">
        <v>6</v>
      </c>
    </row>
    <row r="7" spans="1:9" ht="33">
      <c r="A7" s="32">
        <v>1</v>
      </c>
      <c r="B7" s="33" t="s">
        <v>59</v>
      </c>
      <c r="C7" s="32" t="s">
        <v>60</v>
      </c>
      <c r="D7" s="32">
        <v>13</v>
      </c>
      <c r="E7" s="32">
        <v>26</v>
      </c>
      <c r="F7" s="33" t="s">
        <v>61</v>
      </c>
    </row>
    <row r="8" spans="1:9" ht="33">
      <c r="A8" s="32">
        <v>2</v>
      </c>
      <c r="B8" s="33" t="s">
        <v>62</v>
      </c>
      <c r="C8" s="32" t="s">
        <v>63</v>
      </c>
      <c r="D8" s="32">
        <v>12</v>
      </c>
      <c r="E8" s="32">
        <v>24</v>
      </c>
      <c r="F8" s="33" t="s">
        <v>61</v>
      </c>
    </row>
    <row r="9" spans="1:9" ht="33">
      <c r="A9" s="32">
        <v>3</v>
      </c>
      <c r="B9" s="33" t="s">
        <v>64</v>
      </c>
      <c r="C9" s="32" t="s">
        <v>63</v>
      </c>
      <c r="D9" s="32">
        <v>14</v>
      </c>
      <c r="E9" s="32">
        <v>28</v>
      </c>
      <c r="F9" s="33" t="s">
        <v>61</v>
      </c>
    </row>
    <row r="10" spans="1:9" ht="33">
      <c r="A10" s="32">
        <v>4</v>
      </c>
      <c r="B10" s="33" t="s">
        <v>65</v>
      </c>
      <c r="C10" s="32" t="s">
        <v>66</v>
      </c>
      <c r="D10" s="32">
        <v>14</v>
      </c>
      <c r="E10" s="32">
        <v>28</v>
      </c>
      <c r="F10" s="33" t="s">
        <v>61</v>
      </c>
    </row>
    <row r="11" spans="1:9" ht="49.5">
      <c r="A11" s="32">
        <v>5</v>
      </c>
      <c r="B11" s="33" t="s">
        <v>67</v>
      </c>
      <c r="C11" s="32" t="s">
        <v>66</v>
      </c>
      <c r="D11" s="32">
        <v>64</v>
      </c>
      <c r="E11" s="32">
        <v>256</v>
      </c>
      <c r="F11" s="33" t="s">
        <v>68</v>
      </c>
    </row>
    <row r="12" spans="1:9" ht="66">
      <c r="A12" s="32">
        <v>6</v>
      </c>
      <c r="B12" s="33" t="s">
        <v>69</v>
      </c>
      <c r="C12" s="32" t="s">
        <v>70</v>
      </c>
      <c r="D12" s="32">
        <v>16</v>
      </c>
      <c r="E12" s="32">
        <v>32</v>
      </c>
      <c r="F12" s="33" t="s">
        <v>61</v>
      </c>
    </row>
    <row r="13" spans="1:9" ht="33">
      <c r="A13" s="32">
        <v>7</v>
      </c>
      <c r="B13" s="33" t="s">
        <v>71</v>
      </c>
      <c r="C13" s="32" t="s">
        <v>72</v>
      </c>
      <c r="D13" s="32">
        <v>26</v>
      </c>
      <c r="E13" s="32">
        <v>52</v>
      </c>
      <c r="F13" s="33" t="s">
        <v>61</v>
      </c>
    </row>
    <row r="14" spans="1:9" ht="33">
      <c r="A14" s="32">
        <v>8</v>
      </c>
      <c r="B14" s="33" t="s">
        <v>73</v>
      </c>
      <c r="C14" s="32" t="s">
        <v>74</v>
      </c>
      <c r="D14" s="32">
        <v>15</v>
      </c>
      <c r="E14" s="32">
        <v>30</v>
      </c>
      <c r="F14" s="33" t="s">
        <v>61</v>
      </c>
    </row>
    <row r="15" spans="1:9" ht="33">
      <c r="A15" s="32">
        <v>9</v>
      </c>
      <c r="B15" s="33" t="s">
        <v>75</v>
      </c>
      <c r="C15" s="32" t="s">
        <v>76</v>
      </c>
      <c r="D15" s="32">
        <v>24</v>
      </c>
      <c r="E15" s="32">
        <v>48</v>
      </c>
      <c r="F15" s="33" t="s">
        <v>61</v>
      </c>
    </row>
    <row r="16" spans="1:9" ht="33">
      <c r="A16" s="32">
        <v>10</v>
      </c>
      <c r="B16" s="33" t="s">
        <v>77</v>
      </c>
      <c r="C16" s="32" t="s">
        <v>78</v>
      </c>
      <c r="D16" s="32">
        <v>1</v>
      </c>
      <c r="E16" s="32">
        <v>2</v>
      </c>
      <c r="F16" s="33" t="s">
        <v>79</v>
      </c>
    </row>
    <row r="17" spans="1:6" ht="33">
      <c r="A17" s="32">
        <v>11</v>
      </c>
      <c r="B17" s="33" t="s">
        <v>80</v>
      </c>
      <c r="C17" s="32" t="s">
        <v>81</v>
      </c>
      <c r="D17" s="32">
        <v>1</v>
      </c>
      <c r="E17" s="32">
        <v>2</v>
      </c>
      <c r="F17" s="33" t="s">
        <v>79</v>
      </c>
    </row>
    <row r="18" spans="1:6" ht="33">
      <c r="A18" s="32">
        <v>12</v>
      </c>
      <c r="B18" s="33" t="s">
        <v>82</v>
      </c>
      <c r="C18" s="32" t="s">
        <v>83</v>
      </c>
      <c r="D18" s="32">
        <v>1</v>
      </c>
      <c r="E18" s="32">
        <v>2</v>
      </c>
      <c r="F18" s="33" t="s">
        <v>79</v>
      </c>
    </row>
    <row r="19" spans="1:6" ht="33">
      <c r="A19" s="32">
        <v>13</v>
      </c>
      <c r="B19" s="33" t="s">
        <v>84</v>
      </c>
      <c r="C19" s="32" t="s">
        <v>85</v>
      </c>
      <c r="D19" s="32">
        <v>1</v>
      </c>
      <c r="E19" s="32">
        <v>2</v>
      </c>
      <c r="F19" s="33" t="s">
        <v>79</v>
      </c>
    </row>
    <row r="20" spans="1:6" ht="33">
      <c r="A20" s="32">
        <v>14</v>
      </c>
      <c r="B20" s="33" t="s">
        <v>86</v>
      </c>
      <c r="C20" s="32" t="s">
        <v>87</v>
      </c>
      <c r="D20" s="32">
        <v>1</v>
      </c>
      <c r="E20" s="32">
        <v>2</v>
      </c>
      <c r="F20" s="33" t="s">
        <v>79</v>
      </c>
    </row>
    <row r="21" spans="1:6" ht="33">
      <c r="A21" s="32">
        <v>15</v>
      </c>
      <c r="B21" s="33" t="s">
        <v>88</v>
      </c>
      <c r="C21" s="32" t="s">
        <v>89</v>
      </c>
      <c r="D21" s="32">
        <v>1</v>
      </c>
      <c r="E21" s="32">
        <v>2</v>
      </c>
      <c r="F21" s="33" t="s">
        <v>79</v>
      </c>
    </row>
    <row r="22" spans="1:6" ht="39" customHeight="1">
      <c r="A22" s="32">
        <v>16</v>
      </c>
      <c r="B22" s="33" t="s">
        <v>90</v>
      </c>
      <c r="C22" s="32" t="s">
        <v>91</v>
      </c>
      <c r="D22" s="32">
        <v>1</v>
      </c>
      <c r="E22" s="32">
        <v>2</v>
      </c>
      <c r="F22" s="33" t="s">
        <v>79</v>
      </c>
    </row>
    <row r="23" spans="1:6" ht="38.25" customHeight="1">
      <c r="A23" s="32">
        <v>17</v>
      </c>
      <c r="B23" s="33" t="s">
        <v>92</v>
      </c>
      <c r="C23" s="32" t="s">
        <v>93</v>
      </c>
      <c r="D23" s="32">
        <v>1</v>
      </c>
      <c r="E23" s="32">
        <v>2</v>
      </c>
      <c r="F23" s="33" t="s">
        <v>79</v>
      </c>
    </row>
    <row r="24" spans="1:6" ht="39" customHeight="1">
      <c r="A24" s="32">
        <v>18</v>
      </c>
      <c r="B24" s="33" t="s">
        <v>92</v>
      </c>
      <c r="C24" s="32" t="s">
        <v>94</v>
      </c>
      <c r="D24" s="32">
        <v>1</v>
      </c>
      <c r="E24" s="32">
        <v>1</v>
      </c>
      <c r="F24" s="33" t="s">
        <v>95</v>
      </c>
    </row>
    <row r="25" spans="1:6" ht="33">
      <c r="A25" s="32">
        <v>19</v>
      </c>
      <c r="B25" s="33" t="s">
        <v>96</v>
      </c>
      <c r="C25" s="32" t="s">
        <v>97</v>
      </c>
      <c r="D25" s="32">
        <v>1</v>
      </c>
      <c r="E25" s="32">
        <v>2</v>
      </c>
      <c r="F25" s="33" t="s">
        <v>79</v>
      </c>
    </row>
    <row r="26" spans="1:6" ht="37.5" customHeight="1">
      <c r="A26" s="32">
        <v>20</v>
      </c>
      <c r="B26" s="33" t="s">
        <v>98</v>
      </c>
      <c r="C26" s="32" t="s">
        <v>99</v>
      </c>
      <c r="D26" s="32">
        <v>1</v>
      </c>
      <c r="E26" s="32">
        <v>2</v>
      </c>
      <c r="F26" s="33" t="s">
        <v>79</v>
      </c>
    </row>
    <row r="27" spans="1:6" ht="33">
      <c r="A27" s="32">
        <v>21</v>
      </c>
      <c r="B27" s="33" t="s">
        <v>98</v>
      </c>
      <c r="C27" s="32" t="s">
        <v>100</v>
      </c>
      <c r="D27" s="32">
        <v>1</v>
      </c>
      <c r="E27" s="32">
        <v>2</v>
      </c>
      <c r="F27" s="33" t="s">
        <v>79</v>
      </c>
    </row>
    <row r="28" spans="1:6" ht="22.5" customHeight="1">
      <c r="A28" s="32">
        <v>22</v>
      </c>
      <c r="B28" s="33" t="s">
        <v>101</v>
      </c>
      <c r="C28" s="32" t="s">
        <v>102</v>
      </c>
      <c r="D28" s="32">
        <v>1</v>
      </c>
      <c r="E28" s="32">
        <v>2</v>
      </c>
      <c r="F28" s="33" t="s">
        <v>79</v>
      </c>
    </row>
    <row r="29" spans="1:6" ht="22.5" customHeight="1">
      <c r="A29" s="32">
        <v>23</v>
      </c>
      <c r="B29" s="33" t="s">
        <v>103</v>
      </c>
      <c r="C29" s="32" t="s">
        <v>104</v>
      </c>
      <c r="D29" s="32">
        <v>1</v>
      </c>
      <c r="E29" s="32">
        <v>2</v>
      </c>
      <c r="F29" s="33" t="s">
        <v>79</v>
      </c>
    </row>
    <row r="30" spans="1:6" ht="39.75" customHeight="1">
      <c r="A30" s="32">
        <v>24</v>
      </c>
      <c r="B30" s="33" t="s">
        <v>105</v>
      </c>
      <c r="C30" s="32" t="s">
        <v>106</v>
      </c>
      <c r="D30" s="32">
        <v>6</v>
      </c>
      <c r="E30" s="32">
        <v>12</v>
      </c>
      <c r="F30" s="33" t="s">
        <v>61</v>
      </c>
    </row>
    <row r="31" spans="1:6" ht="33">
      <c r="A31" s="32">
        <v>25</v>
      </c>
      <c r="B31" s="33" t="s">
        <v>107</v>
      </c>
      <c r="C31" s="32" t="s">
        <v>108</v>
      </c>
      <c r="D31" s="32">
        <v>4</v>
      </c>
      <c r="E31" s="32">
        <v>8</v>
      </c>
      <c r="F31" s="33" t="s">
        <v>61</v>
      </c>
    </row>
    <row r="32" spans="1:6" ht="33">
      <c r="A32" s="32">
        <v>26</v>
      </c>
      <c r="B32" s="33" t="s">
        <v>109</v>
      </c>
      <c r="C32" s="32" t="s">
        <v>110</v>
      </c>
      <c r="D32" s="32">
        <v>4</v>
      </c>
      <c r="E32" s="32">
        <v>8</v>
      </c>
      <c r="F32" s="33" t="s">
        <v>61</v>
      </c>
    </row>
    <row r="33" spans="1:6">
      <c r="A33" s="45">
        <v>27</v>
      </c>
      <c r="B33" s="46" t="s">
        <v>111</v>
      </c>
      <c r="C33" s="45" t="s">
        <v>112</v>
      </c>
      <c r="D33" s="45">
        <v>5</v>
      </c>
      <c r="E33" s="45">
        <v>8</v>
      </c>
      <c r="F33" s="33" t="s">
        <v>113</v>
      </c>
    </row>
    <row r="34" spans="1:6">
      <c r="A34" s="45"/>
      <c r="B34" s="46"/>
      <c r="C34" s="45"/>
      <c r="D34" s="45"/>
      <c r="E34" s="45"/>
      <c r="F34" s="33" t="s">
        <v>114</v>
      </c>
    </row>
    <row r="35" spans="1:6">
      <c r="A35" s="45">
        <v>28</v>
      </c>
      <c r="B35" s="46" t="s">
        <v>115</v>
      </c>
      <c r="C35" s="45" t="s">
        <v>116</v>
      </c>
      <c r="D35" s="45">
        <v>9</v>
      </c>
      <c r="E35" s="45">
        <v>12</v>
      </c>
      <c r="F35" s="33" t="s">
        <v>113</v>
      </c>
    </row>
    <row r="36" spans="1:6">
      <c r="A36" s="45"/>
      <c r="B36" s="46"/>
      <c r="C36" s="45"/>
      <c r="D36" s="45"/>
      <c r="E36" s="45"/>
      <c r="F36" s="33" t="s">
        <v>117</v>
      </c>
    </row>
    <row r="37" spans="1:6" ht="33">
      <c r="A37" s="45">
        <v>29</v>
      </c>
      <c r="B37" s="46" t="s">
        <v>118</v>
      </c>
      <c r="C37" s="45" t="s">
        <v>119</v>
      </c>
      <c r="D37" s="32">
        <v>58</v>
      </c>
      <c r="E37" s="32">
        <v>116</v>
      </c>
      <c r="F37" s="33" t="s">
        <v>61</v>
      </c>
    </row>
    <row r="38" spans="1:6">
      <c r="A38" s="45"/>
      <c r="B38" s="46"/>
      <c r="C38" s="45"/>
      <c r="D38" s="32">
        <v>7</v>
      </c>
      <c r="E38" s="32">
        <v>7</v>
      </c>
      <c r="F38" s="33" t="s">
        <v>95</v>
      </c>
    </row>
    <row r="39" spans="1:6" ht="53.25" customHeight="1">
      <c r="A39" s="32">
        <v>30</v>
      </c>
      <c r="B39" s="33" t="s">
        <v>120</v>
      </c>
      <c r="C39" s="32" t="s">
        <v>129</v>
      </c>
      <c r="D39" s="32">
        <v>16</v>
      </c>
      <c r="E39" s="32">
        <v>32</v>
      </c>
      <c r="F39" s="33" t="s">
        <v>79</v>
      </c>
    </row>
    <row r="40" spans="1:6" ht="39" customHeight="1">
      <c r="A40" s="32">
        <v>31</v>
      </c>
      <c r="B40" s="33" t="s">
        <v>130</v>
      </c>
      <c r="C40" s="32" t="s">
        <v>131</v>
      </c>
      <c r="D40" s="32">
        <v>4</v>
      </c>
      <c r="E40" s="32">
        <v>8</v>
      </c>
      <c r="F40" s="33" t="s">
        <v>79</v>
      </c>
    </row>
    <row r="41" spans="1:6">
      <c r="A41" s="45">
        <v>32</v>
      </c>
      <c r="B41" s="46" t="s">
        <v>132</v>
      </c>
      <c r="C41" s="45" t="s">
        <v>121</v>
      </c>
      <c r="D41" s="45">
        <v>3</v>
      </c>
      <c r="E41" s="45">
        <v>6</v>
      </c>
      <c r="F41" s="46" t="s">
        <v>79</v>
      </c>
    </row>
    <row r="42" spans="1:6" ht="30" customHeight="1">
      <c r="A42" s="45"/>
      <c r="B42" s="46"/>
      <c r="C42" s="45"/>
      <c r="D42" s="45"/>
      <c r="E42" s="45"/>
      <c r="F42" s="46"/>
    </row>
    <row r="43" spans="1:6" ht="49.5">
      <c r="A43" s="32">
        <v>33</v>
      </c>
      <c r="B43" s="33" t="s">
        <v>122</v>
      </c>
      <c r="C43" s="33" t="s">
        <v>123</v>
      </c>
      <c r="D43" s="32">
        <v>2</v>
      </c>
      <c r="E43" s="32">
        <v>2</v>
      </c>
      <c r="F43" s="33" t="s">
        <v>124</v>
      </c>
    </row>
    <row r="44" spans="1:6" ht="49.5">
      <c r="A44" s="32">
        <v>34</v>
      </c>
      <c r="B44" s="33" t="s">
        <v>125</v>
      </c>
      <c r="C44" s="33" t="s">
        <v>123</v>
      </c>
      <c r="D44" s="32">
        <v>2</v>
      </c>
      <c r="E44" s="32">
        <v>2</v>
      </c>
      <c r="F44" s="33" t="s">
        <v>124</v>
      </c>
    </row>
    <row r="45" spans="1:6" ht="49.5">
      <c r="A45" s="32">
        <v>35</v>
      </c>
      <c r="B45" s="33" t="s">
        <v>126</v>
      </c>
      <c r="C45" s="33" t="s">
        <v>123</v>
      </c>
      <c r="D45" s="32">
        <v>16</v>
      </c>
      <c r="E45" s="32">
        <v>16</v>
      </c>
      <c r="F45" s="33" t="s">
        <v>124</v>
      </c>
    </row>
    <row r="46" spans="1:6" ht="49.5">
      <c r="A46" s="32">
        <v>36</v>
      </c>
      <c r="B46" s="33" t="s">
        <v>127</v>
      </c>
      <c r="C46" s="33" t="s">
        <v>123</v>
      </c>
      <c r="D46" s="32">
        <v>7</v>
      </c>
      <c r="E46" s="32">
        <v>13</v>
      </c>
      <c r="F46" s="33" t="s">
        <v>134</v>
      </c>
    </row>
    <row r="47" spans="1:6" s="17" customFormat="1">
      <c r="A47" s="30"/>
      <c r="B47" s="30" t="s">
        <v>128</v>
      </c>
      <c r="C47" s="30"/>
      <c r="D47" s="28">
        <v>355</v>
      </c>
      <c r="E47" s="28">
        <v>801</v>
      </c>
      <c r="F47" s="30"/>
    </row>
    <row r="49" spans="1:6" ht="95.25" customHeight="1">
      <c r="A49" s="47" t="s">
        <v>135</v>
      </c>
      <c r="B49" s="48"/>
      <c r="C49" s="48"/>
      <c r="D49" s="48"/>
      <c r="E49" s="48"/>
      <c r="F49" s="48"/>
    </row>
  </sheetData>
  <mergeCells count="22">
    <mergeCell ref="A3:F3"/>
    <mergeCell ref="E1:F1"/>
    <mergeCell ref="A49:F49"/>
    <mergeCell ref="D41:D42"/>
    <mergeCell ref="E41:E42"/>
    <mergeCell ref="F41:F42"/>
    <mergeCell ref="A37:A38"/>
    <mergeCell ref="B37:B38"/>
    <mergeCell ref="C37:C38"/>
    <mergeCell ref="A41:A42"/>
    <mergeCell ref="B41:B42"/>
    <mergeCell ref="C41:C42"/>
    <mergeCell ref="A33:A34"/>
    <mergeCell ref="B33:B34"/>
    <mergeCell ref="C33:C34"/>
    <mergeCell ref="D33:D34"/>
    <mergeCell ref="E33:E34"/>
    <mergeCell ref="A35:A36"/>
    <mergeCell ref="B35:B36"/>
    <mergeCell ref="C35:C36"/>
    <mergeCell ref="D35:D36"/>
    <mergeCell ref="E35:E36"/>
  </mergeCells>
  <pageMargins left="0.4" right="0.2" top="0.5" bottom="0.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BANG 1</vt:lpstr>
      <vt:lpstr>BANG 2</vt:lpstr>
      <vt:lpstr>BANG 3</vt:lpstr>
      <vt:lpstr>BANG 4</vt:lpstr>
      <vt:lpstr>Sheet1</vt:lpstr>
      <vt:lpstr>'BANG 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2025-04-16T10:15:06Z</cp:lastPrinted>
  <dcterms:created xsi:type="dcterms:W3CDTF">2025-04-07T08:18:51Z</dcterms:created>
  <dcterms:modified xsi:type="dcterms:W3CDTF">2025-04-16T10:15:11Z</dcterms:modified>
</cp:coreProperties>
</file>